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fondo 3" sheetId="10" r:id="rId1"/>
    <sheet name="RESUMEN F3" sheetId="12" r:id="rId2"/>
  </sheets>
  <definedNames>
    <definedName name="_xlnm._FilterDatabase" localSheetId="0" hidden="1">'fondo 3'!#REF!</definedName>
    <definedName name="_xlnm.Print_Area" localSheetId="0">'fondo 3'!$A$1:$AD$201</definedName>
    <definedName name="_xlnm.Print_Area" localSheetId="1">'RESUMEN F3'!$A$1:$P$37</definedName>
    <definedName name="_xlnm.Print_Titles" localSheetId="0">'fondo 3'!$1:$9</definedName>
  </definedNames>
  <calcPr calcId="144525"/>
</workbook>
</file>

<file path=xl/calcChain.xml><?xml version="1.0" encoding="utf-8"?>
<calcChain xmlns="http://schemas.openxmlformats.org/spreadsheetml/2006/main">
  <c r="E21" i="12" l="1"/>
  <c r="F21" i="12"/>
  <c r="H21" i="12"/>
  <c r="J21" i="12"/>
  <c r="K21" i="12"/>
  <c r="M21" i="12"/>
  <c r="O21" i="12"/>
  <c r="P21" i="12"/>
  <c r="C21" i="12"/>
  <c r="N94" i="10" l="1"/>
  <c r="P94" i="10"/>
  <c r="S94" i="10"/>
  <c r="U94" i="10"/>
  <c r="X94" i="10"/>
  <c r="K94" i="10"/>
  <c r="Y63" i="10" l="1"/>
  <c r="U63" i="10"/>
  <c r="X63" i="10" s="1"/>
  <c r="S63" i="10"/>
  <c r="N63" i="10"/>
  <c r="Y61" i="10"/>
  <c r="U61" i="10"/>
  <c r="X61" i="10"/>
  <c r="S61" i="10"/>
  <c r="N61" i="10"/>
  <c r="Y42" i="10"/>
  <c r="U42" i="10"/>
  <c r="X42" i="10" s="1"/>
  <c r="S42" i="10"/>
  <c r="N42" i="10"/>
  <c r="Y40" i="10"/>
  <c r="U40" i="10"/>
  <c r="X40" i="10" s="1"/>
  <c r="S40" i="10"/>
  <c r="N40" i="10"/>
  <c r="Y38" i="10"/>
  <c r="U38" i="10"/>
  <c r="X38" i="10" s="1"/>
  <c r="S38" i="10"/>
  <c r="N38" i="10"/>
  <c r="Y36" i="10"/>
  <c r="U36" i="10"/>
  <c r="X36" i="10" s="1"/>
  <c r="S36" i="10"/>
  <c r="N36" i="10"/>
  <c r="Y32" i="10"/>
  <c r="U32" i="10"/>
  <c r="X32" i="10" s="1"/>
  <c r="S32" i="10"/>
  <c r="N32" i="10"/>
  <c r="Y34" i="10"/>
  <c r="U34" i="10"/>
  <c r="X34" i="10" s="1"/>
  <c r="S34" i="10"/>
  <c r="N34" i="10"/>
  <c r="Y30" i="10"/>
  <c r="U30" i="10"/>
  <c r="X30" i="10" s="1"/>
  <c r="S30" i="10"/>
  <c r="N30" i="10"/>
  <c r="P93" i="10"/>
  <c r="P95" i="10" s="1"/>
  <c r="K93" i="10"/>
  <c r="K95" i="10" s="1"/>
  <c r="Y80" i="10"/>
  <c r="U80" i="10"/>
  <c r="X80" i="10" s="1"/>
  <c r="S80" i="10"/>
  <c r="N80" i="10"/>
  <c r="Y78" i="10"/>
  <c r="U78" i="10"/>
  <c r="X78" i="10" s="1"/>
  <c r="S78" i="10"/>
  <c r="N78" i="10"/>
  <c r="Y75" i="10"/>
  <c r="U75" i="10"/>
  <c r="X75" i="10" s="1"/>
  <c r="S75" i="10"/>
  <c r="N75" i="10"/>
  <c r="N93" i="10" s="1"/>
  <c r="N95" i="10" s="1"/>
  <c r="W110" i="10"/>
  <c r="W108" i="10"/>
  <c r="M162" i="10"/>
  <c r="M163" i="10" s="1"/>
  <c r="M164" i="10" s="1"/>
  <c r="E22" i="12" s="1"/>
  <c r="P162" i="10"/>
  <c r="P163" i="10" s="1"/>
  <c r="P164" i="10" s="1"/>
  <c r="H22" i="12" s="1"/>
  <c r="R162" i="10"/>
  <c r="R163" i="10" s="1"/>
  <c r="R164" i="10" s="1"/>
  <c r="J22" i="12" s="1"/>
  <c r="J31" i="12" s="1"/>
  <c r="W162" i="10"/>
  <c r="W163" i="10" s="1"/>
  <c r="W164" i="10" s="1"/>
  <c r="O22" i="12" s="1"/>
  <c r="O31" i="12" s="1"/>
  <c r="S110" i="10"/>
  <c r="S108" i="10"/>
  <c r="E23" i="12"/>
  <c r="J23" i="12"/>
  <c r="O23" i="12"/>
  <c r="A23" i="12"/>
  <c r="N110" i="10"/>
  <c r="N108" i="10"/>
  <c r="N162" i="10" s="1"/>
  <c r="N163" i="10" s="1"/>
  <c r="N164" i="10" s="1"/>
  <c r="F22" i="12" s="1"/>
  <c r="Y108" i="10"/>
  <c r="U108" i="10"/>
  <c r="X108" i="10" s="1"/>
  <c r="P194" i="10"/>
  <c r="P195" i="10" s="1"/>
  <c r="P196" i="10" s="1"/>
  <c r="H23" i="12" s="1"/>
  <c r="K194" i="10"/>
  <c r="K195" i="10" s="1"/>
  <c r="K196" i="10" s="1"/>
  <c r="C23" i="12" s="1"/>
  <c r="U177" i="10"/>
  <c r="X177" i="10" s="1"/>
  <c r="X194" i="10" s="1"/>
  <c r="X195" i="10" s="1"/>
  <c r="X196" i="10" s="1"/>
  <c r="P23" i="12" s="1"/>
  <c r="S177" i="10"/>
  <c r="S194" i="10"/>
  <c r="S195" i="10" s="1"/>
  <c r="S196" i="10" s="1"/>
  <c r="K23" i="12" s="1"/>
  <c r="N177" i="10"/>
  <c r="N194" i="10" s="1"/>
  <c r="N195" i="10" s="1"/>
  <c r="N196" i="10" s="1"/>
  <c r="F23" i="12" s="1"/>
  <c r="Y28" i="10"/>
  <c r="U28" i="10"/>
  <c r="X28" i="10"/>
  <c r="S28" i="10"/>
  <c r="N28" i="10"/>
  <c r="Y26" i="10"/>
  <c r="U26" i="10"/>
  <c r="X26" i="10" s="1"/>
  <c r="S26" i="10"/>
  <c r="N26" i="10"/>
  <c r="Y24" i="10"/>
  <c r="U24" i="10"/>
  <c r="X24" i="10" s="1"/>
  <c r="S24" i="10"/>
  <c r="N24" i="10"/>
  <c r="Y22" i="10"/>
  <c r="U22" i="10"/>
  <c r="X22" i="10" s="1"/>
  <c r="S22" i="10"/>
  <c r="N22" i="10"/>
  <c r="Y20" i="10"/>
  <c r="U20" i="10"/>
  <c r="X20" i="10"/>
  <c r="S20" i="10"/>
  <c r="N20" i="10"/>
  <c r="Y110" i="10"/>
  <c r="U110" i="10"/>
  <c r="X110" i="10" s="1"/>
  <c r="K162" i="10"/>
  <c r="K163" i="10" s="1"/>
  <c r="K164" i="10" s="1"/>
  <c r="C22" i="12" s="1"/>
  <c r="A22" i="12"/>
  <c r="A21" i="12"/>
  <c r="P46" i="10"/>
  <c r="P47" i="10" s="1"/>
  <c r="P48" i="10" s="1"/>
  <c r="K46" i="10"/>
  <c r="K47" i="10" s="1"/>
  <c r="K48" i="10" s="1"/>
  <c r="Y18" i="10"/>
  <c r="U18" i="10"/>
  <c r="X18" i="10" s="1"/>
  <c r="S18" i="10"/>
  <c r="N18" i="10"/>
  <c r="N46" i="10" s="1"/>
  <c r="N47" i="10" s="1"/>
  <c r="N48" i="10" s="1"/>
  <c r="U194" i="10"/>
  <c r="U195" i="10" s="1"/>
  <c r="U196" i="10" s="1"/>
  <c r="M23" i="12" s="1"/>
  <c r="U93" i="10"/>
  <c r="U95" i="10" s="1"/>
  <c r="C31" i="12" l="1"/>
  <c r="H31" i="12"/>
  <c r="S46" i="10"/>
  <c r="S47" i="10" s="1"/>
  <c r="S48" i="10" s="1"/>
  <c r="E31" i="12"/>
  <c r="S162" i="10"/>
  <c r="S163" i="10" s="1"/>
  <c r="S164" i="10" s="1"/>
  <c r="K22" i="12" s="1"/>
  <c r="X93" i="10"/>
  <c r="X95" i="10" s="1"/>
  <c r="S93" i="10"/>
  <c r="S95" i="10" s="1"/>
  <c r="X46" i="10"/>
  <c r="X47" i="10" s="1"/>
  <c r="X48" i="10" s="1"/>
  <c r="F31" i="12"/>
  <c r="X162" i="10"/>
  <c r="X163" i="10" s="1"/>
  <c r="X164" i="10" s="1"/>
  <c r="P22" i="12" s="1"/>
  <c r="U46" i="10"/>
  <c r="U47" i="10" s="1"/>
  <c r="U48" i="10" s="1"/>
  <c r="M31" i="12" s="1"/>
  <c r="U162" i="10"/>
  <c r="U163" i="10" s="1"/>
  <c r="U164" i="10" s="1"/>
  <c r="M22" i="12" s="1"/>
  <c r="K31" i="12" l="1"/>
  <c r="P31" i="12"/>
</calcChain>
</file>

<file path=xl/sharedStrings.xml><?xml version="1.0" encoding="utf-8"?>
<sst xmlns="http://schemas.openxmlformats.org/spreadsheetml/2006/main" count="464" uniqueCount="179">
  <si>
    <t xml:space="preserve">ESTADO: 18000 NAYARIT </t>
  </si>
  <si>
    <t xml:space="preserve">NO. </t>
  </si>
  <si>
    <t xml:space="preserve">DE </t>
  </si>
  <si>
    <t xml:space="preserve">OBRA </t>
  </si>
  <si>
    <t>SUB</t>
  </si>
  <si>
    <t>PROG</t>
  </si>
  <si>
    <t>DENOM. DEL SUBPROG Y DE T. DE PROY.</t>
  </si>
  <si>
    <t>LOCALIDAD</t>
  </si>
  <si>
    <t xml:space="preserve">NO. OFICIO </t>
  </si>
  <si>
    <t>EJEC.</t>
  </si>
  <si>
    <t xml:space="preserve">MOD. </t>
  </si>
  <si>
    <t xml:space="preserve">FECHAS DE </t>
  </si>
  <si>
    <t>INICIO</t>
  </si>
  <si>
    <t>TOTAL</t>
  </si>
  <si>
    <t>DIRECTA</t>
  </si>
  <si>
    <t>OTROS</t>
  </si>
  <si>
    <t>FISICO</t>
  </si>
  <si>
    <t xml:space="preserve">METAS TOTALES </t>
  </si>
  <si>
    <t>U.DE</t>
  </si>
  <si>
    <t>M.</t>
  </si>
  <si>
    <t xml:space="preserve">DEL </t>
  </si>
  <si>
    <t>PROY.</t>
  </si>
  <si>
    <t>ALCANZA-</t>
  </si>
  <si>
    <t>DAS PROY.</t>
  </si>
  <si>
    <t>OBSERVACIONES</t>
  </si>
  <si>
    <t>TERM.</t>
  </si>
  <si>
    <t>%</t>
  </si>
  <si>
    <t>AVANCE</t>
  </si>
  <si>
    <t xml:space="preserve">Suma de la Hoja </t>
  </si>
  <si>
    <t>Subtotal</t>
  </si>
  <si>
    <t>Total</t>
  </si>
  <si>
    <t>APROB.</t>
  </si>
  <si>
    <t>RAMO 33</t>
  </si>
  <si>
    <t>MUNICIPAL</t>
  </si>
  <si>
    <t>(Cred., Int.</t>
  </si>
  <si>
    <t>etc.)</t>
  </si>
  <si>
    <t>INVERSION MINISTRADA</t>
  </si>
  <si>
    <t>INVERSION APROBADA</t>
  </si>
  <si>
    <t>SALDOS</t>
  </si>
  <si>
    <t>BENEF.</t>
  </si>
  <si>
    <t>FINANC.</t>
  </si>
  <si>
    <t>FECHA</t>
  </si>
  <si>
    <t>AVANCES FISICOS Y FINANCIEROS</t>
  </si>
  <si>
    <t>PROGRAMA:</t>
  </si>
  <si>
    <t>H. AYUNTAMIENTO CONSTITUCIONAL DE COMPOSTELA</t>
  </si>
  <si>
    <t>CIERRE:</t>
  </si>
  <si>
    <t>TRIMESTRAL:</t>
  </si>
  <si>
    <t>FONDO III: FONDO PARA INFRAESTRUCTURA SOCIAL MUNICIPAL</t>
  </si>
  <si>
    <t>RAMO 33: APORTACIONES FEDERALES PARA ENTIDADES FEDERATIVAS Y MUNICIPIOS</t>
  </si>
  <si>
    <t>PROGRAMAS</t>
  </si>
  <si>
    <t>RESUMEN</t>
  </si>
  <si>
    <t>MENSUAL:</t>
  </si>
  <si>
    <t>C</t>
  </si>
  <si>
    <t>.</t>
  </si>
  <si>
    <t>COMPOSTELA</t>
  </si>
  <si>
    <t>X</t>
  </si>
  <si>
    <t>URB. URBANIZACIÓN</t>
  </si>
  <si>
    <t>CALLES</t>
  </si>
  <si>
    <t>PROFR. RAMON MORAN GALAVIZ</t>
  </si>
  <si>
    <t>FACULTADO PROVISIONALMENTE PARA EJERCER LAS FUNCIONES, OBLIGACIONES Y ATRIBUCIONES PROPIAS DE PRESIDENTE MUNICIPAL DE COMPOSTELA, NAYARIT</t>
  </si>
  <si>
    <t>FACULTADO PROVISIONALMENTE PARA EJERCER LAS FUNCIONES, OBLIGACIONES Y  ATRIBUCIONES  PROPIAS DE PRESIDENTE MUNICIPAL DE COMPOSTELA, NAYARIT</t>
  </si>
  <si>
    <t>INVERSION MINISTRADA Y/O COMPROMETIDA</t>
  </si>
  <si>
    <t>EJERCICIO PRESUPUESTAL 2021</t>
  </si>
  <si>
    <t>2021/M04-F3-003-PR</t>
  </si>
  <si>
    <t>MONTEON</t>
  </si>
  <si>
    <t>2021/M04-F3-004-PR</t>
  </si>
  <si>
    <t>RINCON DE GUA YABITOS</t>
  </si>
  <si>
    <t>2021/M04-F3-005-PR</t>
  </si>
  <si>
    <t>IXTAPA DE LA CONCEPCION</t>
  </si>
  <si>
    <t>CONSTRUCCION DE EMPEDRADO COMUN EN CALLE IGNACIO ZARAGOZA ENTRE CALLE MEXICO Y GARDENIA ASENTAMIENTO CENTRO EN  LA LOCALIDAD DE IXTAPA DE LA CONCEPCION.</t>
  </si>
  <si>
    <t>2021/M04-F3-006-PR</t>
  </si>
  <si>
    <t>CONSTRUCCION DE EMPEDRADO COMUN EN CALLE LAZARO CARDENAS ENTRE CALLE NATIVIDAD Y CALLEJON JUAN LUNA ASENTAMIENTO CENTRO  EN LA LOCALIDAD DE ZAPOTAN</t>
  </si>
  <si>
    <t>ZAPOTAN</t>
  </si>
  <si>
    <t>2021/M04-F3-007-PR</t>
  </si>
  <si>
    <t>CHACALA</t>
  </si>
  <si>
    <t>2021/M04-F3-008-CP</t>
  </si>
  <si>
    <t>CONSTRUCCION DE PAVIMENTACION  ASFALTICA EN CALLE ALDAMA ENTRE CALLE ROSALES Y LEAL DE CARRANZA ASENTAMIENTO GUAYABAL EN LA LOCALIDAD DE COMPOSTELA</t>
  </si>
  <si>
    <t>INFRAESTRUCTURA DEPORTIVA</t>
  </si>
  <si>
    <t>2021/M04-F3-009-PR</t>
  </si>
  <si>
    <t>CONSTRUCCCION</t>
  </si>
  <si>
    <t>CHULAVISTA</t>
  </si>
  <si>
    <t>CONSTRUCCION.</t>
  </si>
  <si>
    <t>2021/M04-F3-001-CP</t>
  </si>
  <si>
    <t>CONSTRUCCION DE 180 ML DE DRENAJE SANITARIO Y 25 DESCARGAS DOMICILIARIAS CON TUBERIA DE PVC ALC SAN. DE 8" EN LA LOCALIDAD DE PARANAL</t>
  </si>
  <si>
    <t>2021/M04-F3-002-PR</t>
  </si>
  <si>
    <t>PARANAL</t>
  </si>
  <si>
    <t>AP-M04-MAR-F3-003/2021                                     11/03/2021</t>
  </si>
  <si>
    <t>AP-M04-MAR-F3-004/2021                                     11/03/2021</t>
  </si>
  <si>
    <t>AP-M04-MAR-F3-006/2021                                     11/03/2021</t>
  </si>
  <si>
    <t>AP-M04-MAR-F3-007/2021                                     11/03/2021</t>
  </si>
  <si>
    <t>AP-M04-MAR-F3-008/2021                                     11/03/2021</t>
  </si>
  <si>
    <t>AP-M04-MAR-F3-005/2021                                    11/03/2021</t>
  </si>
  <si>
    <t>AP-M04-FEB-F3-001/2021                                     10/02/2021</t>
  </si>
  <si>
    <t>AGUA Y SANEAMIENTO</t>
  </si>
  <si>
    <t>CONSTRUCCION  DE EMPEDRADO COMUN EN CALLE LUIS DONALDO COLOSIO ENTRE CALLE GAVIOTAS Y CALLE 20 DE NOVIEMBRE ASENTAMIENTO LA COLMENA EN RINCON DE GUAYABITOS</t>
  </si>
  <si>
    <t>CONSTRUCCION DE PAVIMENTTO ASFALTICO EN CALLE GOLFO DE MEXICO ENTRE CALLE ISLA MARIA MAGDALENA  Y OCEANO INDICO ASENTAMIENTO CENTRO EN LA LOCALIDAD DE CHACALA</t>
  </si>
  <si>
    <t>21420 PARQUES PUBLICOS Y/O PLAZAS</t>
  </si>
  <si>
    <t>REMODELACION DE PLAZA PUBLICA EN LA LOCALIDAD DE COASTECOMATILLO</t>
  </si>
  <si>
    <t>2021/M04-F3-013-PR</t>
  </si>
  <si>
    <t>COASTECOMATILLO</t>
  </si>
  <si>
    <t>AP-M04-MAR-F3-013/2021                                     03/05/2021</t>
  </si>
  <si>
    <t>M2      PERSONAS      JORNAL</t>
  </si>
  <si>
    <t>604                92                     1358</t>
  </si>
  <si>
    <t>2021/M04-F3-014-PR</t>
  </si>
  <si>
    <t>CONSTRUCCION DE PASO VEHICULAR A BASE DE CONCRETO REFORZADO EN LA LOCALIDAD DE EL CAPOMO</t>
  </si>
  <si>
    <t>EL CAPOMO</t>
  </si>
  <si>
    <t>AP-M04-MAR-F3-014/2021                                     03/05/2021</t>
  </si>
  <si>
    <t>M2          PERSONAS                 JORNAL</t>
  </si>
  <si>
    <t>67             157                   753</t>
  </si>
  <si>
    <t>2021/M04-F3-015-PR</t>
  </si>
  <si>
    <t>CONSTRUCCION DE PASO VEHICULAR A BASE DE CONCRETO CICLOPEO EN LA CALLE COLONIA NUEVA EN LA LOCALIDAD DE MAZATAN</t>
  </si>
  <si>
    <t>MAZATAN</t>
  </si>
  <si>
    <t>AP-M04-MAR-F3-015/2021                                     03/05/2021</t>
  </si>
  <si>
    <t>M2                     PERSONAS           JORNAL</t>
  </si>
  <si>
    <t>407                112                 1905</t>
  </si>
  <si>
    <t>2021/M04-F3-016-PR</t>
  </si>
  <si>
    <t>CONSTRUCCION DE EMPEDRADO COMUN EN LA CALLE MIGUEL HIDALGO ENTRE CARRETERA FEDERAL 200 Y CALLE FLORES MAGON EN LA LOCALIDAD DE LA CUATA</t>
  </si>
  <si>
    <t>LA CUATA</t>
  </si>
  <si>
    <t>AP-M04-MAR-F3-016/2021                                      03/05/2021</t>
  </si>
  <si>
    <t>1530                          90                            1588</t>
  </si>
  <si>
    <t>2021/M04-F3-017-PR</t>
  </si>
  <si>
    <t>PUENTES</t>
  </si>
  <si>
    <t>CONSTRUCCION DE EMPEDRADO COMUN EN CALLE ANTONIO SOLIS ENTRE AVENIDA INSURGENTES Y BENITO DE LEON EN LA LOCALIDAD DE ZACUALPAN</t>
  </si>
  <si>
    <t>ZACUALPAN</t>
  </si>
  <si>
    <t>AP-M04-MAR-F3-017/2021                                      03/05/2021</t>
  </si>
  <si>
    <t>927             112                             1050</t>
  </si>
  <si>
    <t>2021/M04-F3-018-PR</t>
  </si>
  <si>
    <t>CONSTRUCCION DE EMPEDRADO COMUN EN CALLE ALDAMA ENTRE LAURELES Y GONGORA Y DEL PANTEON EN ZACUALPAN.</t>
  </si>
  <si>
    <t>AP-M04-MAR-F3-018/2021                                      03/05/2021</t>
  </si>
  <si>
    <t>1664                         188                       1597</t>
  </si>
  <si>
    <t>2021/M04-F3-019-PR</t>
  </si>
  <si>
    <t>RINCON DE GUAYABITOS</t>
  </si>
  <si>
    <t>AP-M04-MAR-F3-019/2021                                      03/05/2021</t>
  </si>
  <si>
    <t>1699                      225                        2411</t>
  </si>
  <si>
    <t>2021/M04-F3-020-PR</t>
  </si>
  <si>
    <t>JUAN ESCUTIA</t>
  </si>
  <si>
    <t>AP-M04-MAR-F3-020/2021                                      03/05/2021</t>
  </si>
  <si>
    <t>1699                               225                                           2561</t>
  </si>
  <si>
    <t>CONSTRUCCION DE ADOQUIN DE CALLE PRINCIPAL DESDE CRUCE DE LAS VIAS DEL TREN HASTA LA PLAZA PRINCIPAL DE LA LOCALIDAD DE JUAN ESCUTIA</t>
  </si>
  <si>
    <t>2021/M04-F3-021-PR</t>
  </si>
  <si>
    <t>CONSTRUCCION DE EMPEDRADO COMUN EN CALLE FRANCISCO I MADERO ENTRE CARRETERA LAS VARAS - SAN BLAS Y CALLE 21 DE MARZO EN LA LOCALIDAD DE OTATES Y CANTARRANAS</t>
  </si>
  <si>
    <t>OTATES Y CANTARRANAS</t>
  </si>
  <si>
    <t>AP-M04-MAR-F3-021/2021                                      03/05/2021</t>
  </si>
  <si>
    <t>2416             112              2471</t>
  </si>
  <si>
    <t>2021/M04-F3-022-PR</t>
  </si>
  <si>
    <t>AP-M04-MAR-F3-022/2021                                      03/05/2021</t>
  </si>
  <si>
    <t>1917              180                  3761</t>
  </si>
  <si>
    <t>2021/M04-F3-024-PR</t>
  </si>
  <si>
    <t>CONSTRUCCION DE EMPEDRADO COMUN EN CALLE ZARAGOZA ENTRE 5 DE MAYO Y FRANCISCO I MADERO EN LA LOCALIDAD DE ZACUALPAN</t>
  </si>
  <si>
    <t>AP-M04-MAR-F3-024/2021                                      03/05/2021</t>
  </si>
  <si>
    <t>1160              180               1279</t>
  </si>
  <si>
    <t>2021/M04-F3-025-CP</t>
  </si>
  <si>
    <t>CONSTRUCCION DE EMPEDRADO COMUN EN LA CALLE LEAL DE CARRANZA ENTRE ALDAMA Y TIBURCIO GRANDE EN LA LOCALIDAD DE COMPOSTELA</t>
  </si>
  <si>
    <t>AP-M04-MAR-F3-025/2021                                      03/05/2021</t>
  </si>
  <si>
    <t>468                                   45                                            565</t>
  </si>
  <si>
    <t>ING. FAUSTINO PLASCENCIA BERNAL</t>
  </si>
  <si>
    <t>DIRECTOR DE OBRAS PUBLICAS MUNICIPALES</t>
  </si>
  <si>
    <t>PERIODO DEL 01 DE ENERO AL 30 DE JUNIO  DE 2021</t>
  </si>
  <si>
    <t>CONSTRUCCION DE 400 ML DE LINEA DE CONDUCCION CON TUBERIA DE PVC DE 3" Y 4" DE DIAMETRO PARA 220 TOMAS DOMICILIARIAS EN LA LOCALIDAD DE LAS VARAS</t>
  </si>
  <si>
    <t>LAS VARAS</t>
  </si>
  <si>
    <t>CONSTRUCCION DE TECHADO EN ESPACIO MULTIDEPORTIVO EN LA  LOCALIDAD DE CHULAVISTA</t>
  </si>
  <si>
    <t>CONSTRUCCION DE ADOQUIN EN AVENIDA SOL NUEVO ENTRE AVENIDA RETORNO LAS PALMAS Y CARRETERA LOS AYALA EN LA LOCALIDAD DE RINCON DE GUAYABITOS</t>
  </si>
  <si>
    <t>CONSTRUCCION DE EMPEDRADO AHOGADO EN CEMENTO EN AVENIDA RETORNO LAS PALMAS ENTRE AVENIDA SOL NUEVO Y CELSO DELGADO BARRERA EN LA LOCALIDAD DE RINCON DE GUAYABITOS</t>
  </si>
  <si>
    <t>CONSTRUCCION DE EMPEDRADO AHOGADO EN CEMENTO EN AVENIDA HIDALGO ENTRE CALLE CINCO DE MAYO Y CINCO DE FEBRERO ASENTAMIENTO CENTRO DE MONTEON</t>
  </si>
  <si>
    <t>AP-M04-FEB-F3-002/2021                                     10/02/2021</t>
  </si>
  <si>
    <t>AP-M04-MAR-F3-009/2021                                     11/03/2021</t>
  </si>
  <si>
    <t>PERIODO DEL 01 DE ENERO AL 30 DE JUNIO DE 2021</t>
  </si>
  <si>
    <t>M2    PERSONAS     JORNAL</t>
  </si>
  <si>
    <t>1400                           90                                   1755</t>
  </si>
  <si>
    <t>1318                        54                      1205</t>
  </si>
  <si>
    <t>1351                       45                      1134</t>
  </si>
  <si>
    <t>438         54           359</t>
  </si>
  <si>
    <t>2801                   135          2600</t>
  </si>
  <si>
    <t>1383            90         1566</t>
  </si>
  <si>
    <t>ML    PERSONAS        JORNAL</t>
  </si>
  <si>
    <t>400      225              1061</t>
  </si>
  <si>
    <t>180     112            1285</t>
  </si>
  <si>
    <t>M2   PERSONAS      JORNAL</t>
  </si>
  <si>
    <t>493            890                1799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</si>
</sst>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\-mmm\-yy"/>
    <numFmt numFmtId="165" formatCode="_-* #,##0_-;\-* #,##0_-;_-* &quot;-&quot;??_-;_-@_-"/>
  </numFmts>
  <fonts count="11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sz val="9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8">
    <xf numFmtId="0" fontId="0" fillId="0" borderId="0" xfId="0"/>
    <xf numFmtId="0" fontId="3" fillId="0" borderId="0" xfId="0" applyFont="1" applyFill="1"/>
    <xf numFmtId="0" fontId="2" fillId="0" borderId="0" xfId="0" applyFont="1" applyFill="1" applyAlignment="1">
      <alignment horizontal="center"/>
    </xf>
    <xf numFmtId="0" fontId="5" fillId="0" borderId="0" xfId="0" applyFont="1" applyFill="1"/>
    <xf numFmtId="4" fontId="3" fillId="0" borderId="1" xfId="0" applyNumberFormat="1" applyFont="1" applyFill="1" applyBorder="1"/>
    <xf numFmtId="4" fontId="3" fillId="0" borderId="0" xfId="0" applyNumberFormat="1" applyFont="1" applyFill="1"/>
    <xf numFmtId="4" fontId="2" fillId="0" borderId="0" xfId="0" applyNumberFormat="1" applyFont="1" applyFill="1" applyBorder="1"/>
    <xf numFmtId="0" fontId="2" fillId="0" borderId="1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164" fontId="5" fillId="0" borderId="0" xfId="0" applyNumberFormat="1" applyFont="1" applyFill="1"/>
    <xf numFmtId="4" fontId="5" fillId="0" borderId="0" xfId="0" applyNumberFormat="1" applyFont="1" applyFill="1"/>
    <xf numFmtId="0" fontId="2" fillId="0" borderId="0" xfId="0" applyFont="1" applyFill="1" applyBorder="1" applyAlignment="1">
      <alignment horizontal="left"/>
    </xf>
    <xf numFmtId="0" fontId="0" fillId="0" borderId="0" xfId="0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0" fillId="0" borderId="2" xfId="0" applyFill="1" applyBorder="1"/>
    <xf numFmtId="0" fontId="0" fillId="0" borderId="1" xfId="0" applyFill="1" applyBorder="1"/>
    <xf numFmtId="4" fontId="2" fillId="0" borderId="3" xfId="0" applyNumberFormat="1" applyFont="1" applyFill="1" applyBorder="1" applyAlignment="1">
      <alignment horizontal="center"/>
    </xf>
    <xf numFmtId="0" fontId="0" fillId="0" borderId="4" xfId="0" applyFill="1" applyBorder="1"/>
    <xf numFmtId="4" fontId="0" fillId="0" borderId="2" xfId="0" applyNumberFormat="1" applyFill="1" applyBorder="1"/>
    <xf numFmtId="0" fontId="3" fillId="0" borderId="1" xfId="0" applyFont="1" applyFill="1" applyBorder="1"/>
    <xf numFmtId="4" fontId="0" fillId="0" borderId="1" xfId="0" applyNumberFormat="1" applyFill="1" applyBorder="1"/>
    <xf numFmtId="4" fontId="3" fillId="0" borderId="4" xfId="0" applyNumberFormat="1" applyFont="1" applyFill="1" applyBorder="1"/>
    <xf numFmtId="4" fontId="3" fillId="0" borderId="5" xfId="0" applyNumberFormat="1" applyFont="1" applyFill="1" applyBorder="1"/>
    <xf numFmtId="4" fontId="3" fillId="0" borderId="0" xfId="0" applyNumberFormat="1" applyFont="1" applyFill="1" applyBorder="1"/>
    <xf numFmtId="0" fontId="3" fillId="0" borderId="0" xfId="0" applyFont="1" applyFill="1" applyBorder="1"/>
    <xf numFmtId="4" fontId="0" fillId="0" borderId="0" xfId="0" applyNumberFormat="1" applyFill="1"/>
    <xf numFmtId="0" fontId="5" fillId="0" borderId="6" xfId="0" applyFont="1" applyFill="1" applyBorder="1"/>
    <xf numFmtId="4" fontId="0" fillId="0" borderId="0" xfId="0" applyNumberFormat="1" applyFill="1" applyBorder="1"/>
    <xf numFmtId="4" fontId="0" fillId="0" borderId="0" xfId="0" applyNumberFormat="1" applyFill="1" applyBorder="1" applyAlignment="1"/>
    <xf numFmtId="4" fontId="5" fillId="0" borderId="0" xfId="0" applyNumberFormat="1" applyFont="1" applyFill="1" applyBorder="1" applyAlignment="1">
      <alignment horizontal="center"/>
    </xf>
    <xf numFmtId="4" fontId="5" fillId="0" borderId="6" xfId="0" applyNumberFormat="1" applyFont="1" applyFill="1" applyBorder="1" applyAlignment="1">
      <alignment horizontal="center"/>
    </xf>
    <xf numFmtId="4" fontId="5" fillId="0" borderId="6" xfId="0" applyNumberFormat="1" applyFont="1" applyFill="1" applyBorder="1" applyAlignment="1"/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Alignment="1">
      <alignment horizontal="center"/>
    </xf>
    <xf numFmtId="3" fontId="3" fillId="0" borderId="1" xfId="0" applyNumberFormat="1" applyFont="1" applyFill="1" applyBorder="1"/>
    <xf numFmtId="3" fontId="3" fillId="0" borderId="4" xfId="0" applyNumberFormat="1" applyFont="1" applyFill="1" applyBorder="1"/>
    <xf numFmtId="3" fontId="3" fillId="0" borderId="0" xfId="0" applyNumberFormat="1" applyFont="1" applyFill="1"/>
    <xf numFmtId="3" fontId="2" fillId="0" borderId="5" xfId="0" applyNumberFormat="1" applyFont="1" applyFill="1" applyBorder="1"/>
    <xf numFmtId="4" fontId="3" fillId="2" borderId="0" xfId="0" applyNumberFormat="1" applyFont="1" applyFill="1"/>
    <xf numFmtId="0" fontId="3" fillId="0" borderId="0" xfId="0" applyFont="1" applyFill="1" applyAlignment="1">
      <alignment vertical="top"/>
    </xf>
    <xf numFmtId="0" fontId="3" fillId="0" borderId="1" xfId="0" applyFont="1" applyFill="1" applyBorder="1" applyAlignment="1">
      <alignment horizontal="justify" vertical="top"/>
    </xf>
    <xf numFmtId="0" fontId="3" fillId="0" borderId="1" xfId="0" applyFont="1" applyFill="1" applyBorder="1" applyAlignment="1">
      <alignment vertical="justify"/>
    </xf>
    <xf numFmtId="3" fontId="3" fillId="0" borderId="1" xfId="0" applyNumberFormat="1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/>
    </xf>
    <xf numFmtId="4" fontId="3" fillId="0" borderId="1" xfId="0" applyNumberFormat="1" applyFont="1" applyFill="1" applyBorder="1" applyAlignment="1">
      <alignment vertical="top"/>
    </xf>
    <xf numFmtId="1" fontId="3" fillId="0" borderId="1" xfId="0" applyNumberFormat="1" applyFont="1" applyFill="1" applyBorder="1" applyAlignment="1">
      <alignment vertical="top"/>
    </xf>
    <xf numFmtId="49" fontId="3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horizontal="center" vertical="top"/>
    </xf>
    <xf numFmtId="4" fontId="3" fillId="0" borderId="1" xfId="0" applyNumberFormat="1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justify" vertical="top" wrapText="1"/>
    </xf>
    <xf numFmtId="0" fontId="3" fillId="0" borderId="3" xfId="0" applyFont="1" applyFill="1" applyBorder="1" applyAlignment="1">
      <alignment vertical="top"/>
    </xf>
    <xf numFmtId="49" fontId="3" fillId="0" borderId="4" xfId="0" applyNumberFormat="1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justify" vertical="top"/>
    </xf>
    <xf numFmtId="0" fontId="3" fillId="0" borderId="4" xfId="0" applyFont="1" applyFill="1" applyBorder="1" applyAlignment="1">
      <alignment horizontal="center" vertical="top"/>
    </xf>
    <xf numFmtId="164" fontId="3" fillId="0" borderId="4" xfId="0" applyNumberFormat="1" applyFont="1" applyFill="1" applyBorder="1" applyAlignment="1">
      <alignment horizontal="center" vertical="top"/>
    </xf>
    <xf numFmtId="4" fontId="3" fillId="0" borderId="4" xfId="0" applyNumberFormat="1" applyFont="1" applyFill="1" applyBorder="1" applyAlignment="1">
      <alignment vertical="top"/>
    </xf>
    <xf numFmtId="3" fontId="3" fillId="0" borderId="4" xfId="0" applyNumberFormat="1" applyFont="1" applyFill="1" applyBorder="1" applyAlignment="1">
      <alignment vertical="top"/>
    </xf>
    <xf numFmtId="4" fontId="3" fillId="0" borderId="4" xfId="0" applyNumberFormat="1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 wrapText="1"/>
    </xf>
    <xf numFmtId="4" fontId="3" fillId="0" borderId="4" xfId="0" applyNumberFormat="1" applyFont="1" applyFill="1" applyBorder="1" applyAlignment="1">
      <alignment horizontal="right" vertical="top" wrapText="1"/>
    </xf>
    <xf numFmtId="164" fontId="3" fillId="0" borderId="0" xfId="0" applyNumberFormat="1" applyFont="1" applyFill="1"/>
    <xf numFmtId="164" fontId="2" fillId="0" borderId="0" xfId="0" applyNumberFormat="1" applyFont="1" applyFill="1" applyAlignment="1">
      <alignment horizontal="right"/>
    </xf>
    <xf numFmtId="3" fontId="3" fillId="0" borderId="5" xfId="0" applyNumberFormat="1" applyFont="1" applyFill="1" applyBorder="1"/>
    <xf numFmtId="0" fontId="3" fillId="0" borderId="7" xfId="0" applyFont="1" applyFill="1" applyBorder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6" xfId="0" applyFont="1" applyFill="1" applyBorder="1"/>
    <xf numFmtId="164" fontId="2" fillId="0" borderId="0" xfId="0" applyNumberFormat="1" applyFont="1" applyFill="1"/>
    <xf numFmtId="4" fontId="2" fillId="0" borderId="0" xfId="0" applyNumberFormat="1" applyFont="1" applyFill="1" applyAlignment="1">
      <alignment horizontal="right"/>
    </xf>
    <xf numFmtId="4" fontId="2" fillId="0" borderId="0" xfId="0" applyNumberFormat="1" applyFont="1" applyFill="1"/>
    <xf numFmtId="0" fontId="2" fillId="0" borderId="2" xfId="0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4" fontId="2" fillId="0" borderId="4" xfId="0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vertical="top"/>
    </xf>
    <xf numFmtId="0" fontId="3" fillId="0" borderId="4" xfId="0" applyFont="1" applyFill="1" applyBorder="1" applyAlignment="1">
      <alignment vertical="justify"/>
    </xf>
    <xf numFmtId="0" fontId="3" fillId="0" borderId="4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justify" vertical="top" wrapText="1"/>
    </xf>
    <xf numFmtId="0" fontId="3" fillId="0" borderId="6" xfId="0" applyFont="1" applyFill="1" applyBorder="1" applyAlignment="1">
      <alignment vertical="top"/>
    </xf>
    <xf numFmtId="4" fontId="2" fillId="0" borderId="6" xfId="0" applyNumberFormat="1" applyFont="1" applyFill="1" applyBorder="1"/>
    <xf numFmtId="0" fontId="4" fillId="0" borderId="0" xfId="0" applyFont="1" applyFill="1"/>
    <xf numFmtId="4" fontId="2" fillId="0" borderId="6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justify"/>
    </xf>
    <xf numFmtId="165" fontId="8" fillId="0" borderId="0" xfId="1" applyNumberFormat="1" applyFont="1" applyFill="1" applyAlignment="1"/>
    <xf numFmtId="4" fontId="9" fillId="2" borderId="0" xfId="0" applyNumberFormat="1" applyFont="1" applyFill="1" applyBorder="1"/>
    <xf numFmtId="43" fontId="10" fillId="2" borderId="0" xfId="1" applyFont="1" applyFill="1" applyBorder="1"/>
    <xf numFmtId="0" fontId="2" fillId="0" borderId="0" xfId="0" applyFont="1" applyFill="1" applyAlignment="1">
      <alignment vertical="justify"/>
    </xf>
    <xf numFmtId="1" fontId="3" fillId="0" borderId="1" xfId="0" applyNumberFormat="1" applyFont="1" applyFill="1" applyBorder="1" applyAlignment="1">
      <alignment vertical="justify"/>
    </xf>
    <xf numFmtId="0" fontId="2" fillId="0" borderId="6" xfId="0" applyFont="1" applyFill="1" applyBorder="1" applyAlignment="1">
      <alignment horizontal="left"/>
    </xf>
    <xf numFmtId="0" fontId="7" fillId="0" borderId="0" xfId="0" applyFont="1" applyFill="1" applyAlignment="1">
      <alignment horizontal="center"/>
    </xf>
    <xf numFmtId="0" fontId="3" fillId="0" borderId="7" xfId="0" applyFont="1" applyFill="1" applyBorder="1" applyAlignment="1"/>
    <xf numFmtId="0" fontId="2" fillId="0" borderId="10" xfId="0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/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justify"/>
    </xf>
    <xf numFmtId="0" fontId="2" fillId="0" borderId="11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4" fontId="2" fillId="0" borderId="11" xfId="0" applyNumberFormat="1" applyFont="1" applyFill="1" applyBorder="1" applyAlignment="1">
      <alignment horizontal="center"/>
    </xf>
    <xf numFmtId="4" fontId="2" fillId="0" borderId="12" xfId="0" applyNumberFormat="1" applyFont="1" applyFill="1" applyBorder="1" applyAlignment="1">
      <alignment horizontal="center"/>
    </xf>
    <xf numFmtId="4" fontId="2" fillId="0" borderId="13" xfId="0" applyNumberFormat="1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819150</xdr:colOff>
      <xdr:row>0</xdr:row>
      <xdr:rowOff>0</xdr:rowOff>
    </xdr:from>
    <xdr:to>
      <xdr:col>6</xdr:col>
      <xdr:colOff>323850</xdr:colOff>
      <xdr:row>0</xdr:row>
      <xdr:rowOff>0</xdr:rowOff>
    </xdr:to>
    <xdr:pic>
      <xdr:nvPicPr>
        <xdr:cNvPr id="34731" name="Picture 2" descr="congreso peque">
          <a:extLst>
            <a:ext uri="{FF2B5EF4-FFF2-40B4-BE49-F238E27FC236}">
              <a16:creationId xmlns:a16="http://schemas.microsoft.com/office/drawing/2014/main" xmlns="" id="{EF2E289E-4F6F-4310-87A6-8F800B016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1114425</xdr:colOff>
      <xdr:row>0</xdr:row>
      <xdr:rowOff>0</xdr:rowOff>
    </xdr:from>
    <xdr:to>
      <xdr:col>5</xdr:col>
      <xdr:colOff>1285875</xdr:colOff>
      <xdr:row>0</xdr:row>
      <xdr:rowOff>0</xdr:rowOff>
    </xdr:to>
    <xdr:pic>
      <xdr:nvPicPr>
        <xdr:cNvPr id="34732" name="Picture 3" descr="congreso peque">
          <a:extLst>
            <a:ext uri="{FF2B5EF4-FFF2-40B4-BE49-F238E27FC236}">
              <a16:creationId xmlns:a16="http://schemas.microsoft.com/office/drawing/2014/main" xmlns="" id="{FF01350F-9845-4F6C-8F61-C4CCFA1FF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0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29</xdr:col>
      <xdr:colOff>609600</xdr:colOff>
      <xdr:row>0</xdr:row>
      <xdr:rowOff>0</xdr:rowOff>
    </xdr:from>
    <xdr:to>
      <xdr:col>29</xdr:col>
      <xdr:colOff>838200</xdr:colOff>
      <xdr:row>0</xdr:row>
      <xdr:rowOff>0</xdr:rowOff>
    </xdr:to>
    <xdr:pic>
      <xdr:nvPicPr>
        <xdr:cNvPr id="34733" name="Picture 5" descr="CONGRESO ">
          <a:extLst>
            <a:ext uri="{FF2B5EF4-FFF2-40B4-BE49-F238E27FC236}">
              <a16:creationId xmlns:a16="http://schemas.microsoft.com/office/drawing/2014/main" xmlns="" id="{13E6944A-0205-46B3-9F30-B21FB2831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40825" y="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819150</xdr:colOff>
      <xdr:row>0</xdr:row>
      <xdr:rowOff>0</xdr:rowOff>
    </xdr:from>
    <xdr:to>
      <xdr:col>6</xdr:col>
      <xdr:colOff>323850</xdr:colOff>
      <xdr:row>0</xdr:row>
      <xdr:rowOff>0</xdr:rowOff>
    </xdr:to>
    <xdr:pic>
      <xdr:nvPicPr>
        <xdr:cNvPr id="34734" name="Picture 6" descr="congreso peque">
          <a:extLst>
            <a:ext uri="{FF2B5EF4-FFF2-40B4-BE49-F238E27FC236}">
              <a16:creationId xmlns:a16="http://schemas.microsoft.com/office/drawing/2014/main" xmlns="" id="{E232FFBF-C04D-4C19-A906-26D957D39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1114425</xdr:colOff>
      <xdr:row>0</xdr:row>
      <xdr:rowOff>0</xdr:rowOff>
    </xdr:from>
    <xdr:to>
      <xdr:col>5</xdr:col>
      <xdr:colOff>1285875</xdr:colOff>
      <xdr:row>0</xdr:row>
      <xdr:rowOff>0</xdr:rowOff>
    </xdr:to>
    <xdr:pic>
      <xdr:nvPicPr>
        <xdr:cNvPr id="34735" name="Picture 7" descr="congreso peque">
          <a:extLst>
            <a:ext uri="{FF2B5EF4-FFF2-40B4-BE49-F238E27FC236}">
              <a16:creationId xmlns:a16="http://schemas.microsoft.com/office/drawing/2014/main" xmlns="" id="{2622F8B1-C486-487A-B370-6E7F0D283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0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29</xdr:col>
      <xdr:colOff>1143000</xdr:colOff>
      <xdr:row>0</xdr:row>
      <xdr:rowOff>0</xdr:rowOff>
    </xdr:from>
    <xdr:to>
      <xdr:col>29</xdr:col>
      <xdr:colOff>1038225</xdr:colOff>
      <xdr:row>0</xdr:row>
      <xdr:rowOff>0</xdr:rowOff>
    </xdr:to>
    <xdr:pic>
      <xdr:nvPicPr>
        <xdr:cNvPr id="34736" name="Picture 8" descr="CONGRESO ">
          <a:extLst>
            <a:ext uri="{FF2B5EF4-FFF2-40B4-BE49-F238E27FC236}">
              <a16:creationId xmlns:a16="http://schemas.microsoft.com/office/drawing/2014/main" xmlns="" id="{7430F271-AF90-4BC4-8CB6-E1D52164B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742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200"/>
  <sheetViews>
    <sheetView showGridLines="0" tabSelected="1" view="pageBreakPreview" zoomScale="91" zoomScaleNormal="40" zoomScaleSheetLayoutView="91" workbookViewId="0">
      <selection activeCell="L21" sqref="L21"/>
    </sheetView>
  </sheetViews>
  <sheetFormatPr baseColWidth="10" defaultRowHeight="11.25" x14ac:dyDescent="0.2"/>
  <cols>
    <col min="1" max="1" width="2.85546875" style="3" customWidth="1"/>
    <col min="2" max="2" width="17.42578125" style="3" customWidth="1"/>
    <col min="3" max="3" width="4.42578125" style="3" customWidth="1"/>
    <col min="4" max="4" width="45" style="3" customWidth="1"/>
    <col min="5" max="5" width="18" style="3" customWidth="1"/>
    <col min="6" max="6" width="26.5703125" style="3" customWidth="1"/>
    <col min="7" max="7" width="5.28515625" style="3" customWidth="1"/>
    <col min="8" max="9" width="8.42578125" style="9" customWidth="1"/>
    <col min="10" max="10" width="8.85546875" style="10" customWidth="1"/>
    <col min="11" max="11" width="10.7109375" style="10" customWidth="1"/>
    <col min="12" max="12" width="7.42578125" style="10" customWidth="1"/>
    <col min="13" max="14" width="10.7109375" style="10" customWidth="1"/>
    <col min="15" max="15" width="9.140625" style="10" customWidth="1"/>
    <col min="16" max="16" width="9.5703125" style="10" customWidth="1"/>
    <col min="17" max="17" width="9.42578125" style="10" customWidth="1"/>
    <col min="18" max="18" width="9" style="10" customWidth="1"/>
    <col min="19" max="19" width="10.7109375" style="10" customWidth="1"/>
    <col min="20" max="20" width="9" style="10" customWidth="1"/>
    <col min="21" max="21" width="9.5703125" style="10" customWidth="1"/>
    <col min="22" max="22" width="9.85546875" style="10" customWidth="1"/>
    <col min="23" max="23" width="8" style="10" customWidth="1"/>
    <col min="24" max="24" width="9.7109375" style="10" customWidth="1"/>
    <col min="25" max="25" width="7" style="10" customWidth="1"/>
    <col min="26" max="26" width="6.85546875" style="10" customWidth="1"/>
    <col min="27" max="27" width="11" style="3" customWidth="1"/>
    <col min="28" max="28" width="7.7109375" style="3" customWidth="1"/>
    <col min="29" max="29" width="7" style="3" customWidth="1"/>
    <col min="30" max="30" width="17.85546875" style="3" customWidth="1"/>
    <col min="31" max="16384" width="11.42578125" style="3"/>
  </cols>
  <sheetData>
    <row r="1" spans="2:30" s="91" customFormat="1" ht="12.2" customHeight="1" x14ac:dyDescent="0.2">
      <c r="B1" s="115" t="s">
        <v>42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</row>
    <row r="2" spans="2:30" s="91" customFormat="1" ht="12" x14ac:dyDescent="0.2">
      <c r="B2" s="116" t="s">
        <v>44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</row>
    <row r="3" spans="2:30" s="91" customFormat="1" ht="12" x14ac:dyDescent="0.2">
      <c r="B3" s="116" t="s">
        <v>48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</row>
    <row r="4" spans="2:30" s="91" customFormat="1" ht="12" x14ac:dyDescent="0.2">
      <c r="B4" s="116" t="s">
        <v>47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spans="2:30" s="91" customFormat="1" ht="12" x14ac:dyDescent="0.2">
      <c r="B5" s="116" t="s">
        <v>0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</row>
    <row r="6" spans="2:30" s="91" customFormat="1" ht="12" x14ac:dyDescent="0.2">
      <c r="B6" s="116" t="s">
        <v>62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</row>
    <row r="7" spans="2:30" s="1" customFormat="1" x14ac:dyDescent="0.2">
      <c r="B7" s="114" t="s">
        <v>157</v>
      </c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</row>
    <row r="8" spans="2:30" s="1" customFormat="1" ht="4.5" customHeight="1" x14ac:dyDescent="0.2">
      <c r="H8" s="66"/>
      <c r="I8" s="66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2:30" s="70" customFormat="1" x14ac:dyDescent="0.2">
      <c r="H9" s="73"/>
      <c r="I9" s="73"/>
      <c r="J9" s="74" t="s">
        <v>51</v>
      </c>
      <c r="K9" s="90"/>
      <c r="L9" s="75"/>
      <c r="M9" s="75"/>
      <c r="N9" s="75"/>
      <c r="O9" s="75"/>
      <c r="P9" s="74" t="s">
        <v>46</v>
      </c>
      <c r="Q9" s="92" t="s">
        <v>55</v>
      </c>
      <c r="R9" s="75"/>
      <c r="S9" s="75"/>
      <c r="T9" s="75"/>
      <c r="U9" s="75"/>
      <c r="V9" s="75"/>
      <c r="W9" s="74" t="s">
        <v>45</v>
      </c>
      <c r="X9" s="92"/>
      <c r="Y9" s="75"/>
      <c r="Z9" s="75"/>
    </row>
    <row r="10" spans="2:30" s="70" customFormat="1" x14ac:dyDescent="0.2">
      <c r="C10" s="71" t="s">
        <v>43</v>
      </c>
      <c r="D10" s="72" t="s">
        <v>56</v>
      </c>
      <c r="E10" s="72"/>
      <c r="F10" s="72"/>
      <c r="H10" s="73"/>
      <c r="I10" s="73"/>
      <c r="J10" s="74"/>
      <c r="K10" s="6"/>
      <c r="L10" s="75"/>
      <c r="M10" s="75"/>
      <c r="N10" s="75"/>
      <c r="O10" s="75"/>
      <c r="P10" s="74"/>
      <c r="Q10" s="6"/>
      <c r="R10" s="75"/>
      <c r="S10" s="75"/>
      <c r="T10" s="75"/>
      <c r="U10" s="75"/>
      <c r="V10" s="75"/>
      <c r="W10" s="74"/>
      <c r="X10" s="6"/>
      <c r="Y10" s="75"/>
      <c r="Z10" s="75"/>
    </row>
    <row r="11" spans="2:30" s="1" customFormat="1" ht="5.25" customHeight="1" x14ac:dyDescent="0.2">
      <c r="B11" s="70"/>
      <c r="C11" s="71"/>
      <c r="H11" s="66"/>
      <c r="I11" s="66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2:30" s="2" customFormat="1" x14ac:dyDescent="0.2">
      <c r="B12" s="76" t="s">
        <v>1</v>
      </c>
      <c r="C12" s="76" t="s">
        <v>4</v>
      </c>
      <c r="D12" s="76"/>
      <c r="E12" s="76"/>
      <c r="F12" s="76"/>
      <c r="G12" s="76"/>
      <c r="H12" s="108" t="s">
        <v>11</v>
      </c>
      <c r="I12" s="109"/>
      <c r="J12" s="110" t="s">
        <v>37</v>
      </c>
      <c r="K12" s="111"/>
      <c r="L12" s="111"/>
      <c r="M12" s="111"/>
      <c r="N12" s="112"/>
      <c r="O12" s="110" t="s">
        <v>61</v>
      </c>
      <c r="P12" s="111"/>
      <c r="Q12" s="111"/>
      <c r="R12" s="111"/>
      <c r="S12" s="112"/>
      <c r="T12" s="110" t="s">
        <v>38</v>
      </c>
      <c r="U12" s="111"/>
      <c r="V12" s="111"/>
      <c r="W12" s="111"/>
      <c r="X12" s="112"/>
      <c r="Y12" s="77" t="s">
        <v>26</v>
      </c>
      <c r="Z12" s="77" t="s">
        <v>26</v>
      </c>
      <c r="AA12" s="108" t="s">
        <v>17</v>
      </c>
      <c r="AB12" s="113"/>
      <c r="AC12" s="109"/>
      <c r="AD12" s="78"/>
    </row>
    <row r="13" spans="2:30" s="2" customFormat="1" x14ac:dyDescent="0.2">
      <c r="B13" s="7" t="s">
        <v>2</v>
      </c>
      <c r="C13" s="7" t="s">
        <v>5</v>
      </c>
      <c r="D13" s="7" t="s">
        <v>6</v>
      </c>
      <c r="E13" s="7" t="s">
        <v>7</v>
      </c>
      <c r="F13" s="7" t="s">
        <v>8</v>
      </c>
      <c r="G13" s="7" t="s">
        <v>10</v>
      </c>
      <c r="H13" s="79" t="s">
        <v>12</v>
      </c>
      <c r="I13" s="79" t="s">
        <v>25</v>
      </c>
      <c r="J13" s="110" t="s">
        <v>33</v>
      </c>
      <c r="K13" s="112"/>
      <c r="L13" s="8"/>
      <c r="M13" s="8" t="s">
        <v>15</v>
      </c>
      <c r="N13" s="8"/>
      <c r="O13" s="110" t="s">
        <v>33</v>
      </c>
      <c r="P13" s="112"/>
      <c r="Q13" s="8"/>
      <c r="R13" s="8" t="s">
        <v>15</v>
      </c>
      <c r="S13" s="8" t="s">
        <v>13</v>
      </c>
      <c r="T13" s="110" t="s">
        <v>33</v>
      </c>
      <c r="U13" s="112"/>
      <c r="V13" s="8"/>
      <c r="W13" s="8" t="s">
        <v>15</v>
      </c>
      <c r="X13" s="8" t="s">
        <v>13</v>
      </c>
      <c r="Y13" s="8" t="s">
        <v>27</v>
      </c>
      <c r="Z13" s="8" t="s">
        <v>27</v>
      </c>
      <c r="AA13" s="7" t="s">
        <v>18</v>
      </c>
      <c r="AB13" s="7" t="s">
        <v>20</v>
      </c>
      <c r="AC13" s="7" t="s">
        <v>22</v>
      </c>
      <c r="AD13" s="80" t="s">
        <v>24</v>
      </c>
    </row>
    <row r="14" spans="2:30" s="2" customFormat="1" x14ac:dyDescent="0.2">
      <c r="B14" s="7" t="s">
        <v>3</v>
      </c>
      <c r="C14" s="7"/>
      <c r="D14" s="7"/>
      <c r="E14" s="7"/>
      <c r="F14" s="7" t="s">
        <v>31</v>
      </c>
      <c r="G14" s="7" t="s">
        <v>9</v>
      </c>
      <c r="H14" s="79"/>
      <c r="I14" s="79"/>
      <c r="J14" s="8" t="s">
        <v>14</v>
      </c>
      <c r="K14" s="8" t="s">
        <v>32</v>
      </c>
      <c r="L14" s="8" t="s">
        <v>39</v>
      </c>
      <c r="M14" s="8" t="s">
        <v>34</v>
      </c>
      <c r="N14" s="8" t="s">
        <v>13</v>
      </c>
      <c r="O14" s="8" t="s">
        <v>14</v>
      </c>
      <c r="P14" s="8" t="s">
        <v>32</v>
      </c>
      <c r="Q14" s="8" t="s">
        <v>39</v>
      </c>
      <c r="R14" s="8" t="s">
        <v>34</v>
      </c>
      <c r="S14" s="8"/>
      <c r="T14" s="8" t="s">
        <v>14</v>
      </c>
      <c r="U14" s="8" t="s">
        <v>32</v>
      </c>
      <c r="V14" s="8" t="s">
        <v>39</v>
      </c>
      <c r="W14" s="8" t="s">
        <v>34</v>
      </c>
      <c r="X14" s="8"/>
      <c r="Y14" s="8" t="s">
        <v>40</v>
      </c>
      <c r="Z14" s="8" t="s">
        <v>16</v>
      </c>
      <c r="AA14" s="7" t="s">
        <v>19</v>
      </c>
      <c r="AB14" s="7" t="s">
        <v>21</v>
      </c>
      <c r="AC14" s="7" t="s">
        <v>23</v>
      </c>
      <c r="AD14" s="80"/>
    </row>
    <row r="15" spans="2:30" s="2" customFormat="1" x14ac:dyDescent="0.2">
      <c r="B15" s="81"/>
      <c r="C15" s="81"/>
      <c r="D15" s="81"/>
      <c r="E15" s="81"/>
      <c r="F15" s="81" t="s">
        <v>41</v>
      </c>
      <c r="G15" s="81"/>
      <c r="H15" s="82"/>
      <c r="I15" s="82"/>
      <c r="J15" s="83"/>
      <c r="K15" s="83"/>
      <c r="L15" s="83"/>
      <c r="M15" s="83" t="s">
        <v>35</v>
      </c>
      <c r="N15" s="83"/>
      <c r="O15" s="83"/>
      <c r="P15" s="83"/>
      <c r="Q15" s="83"/>
      <c r="R15" s="83" t="s">
        <v>35</v>
      </c>
      <c r="S15" s="83"/>
      <c r="T15" s="83"/>
      <c r="U15" s="83"/>
      <c r="V15" s="83"/>
      <c r="W15" s="83" t="s">
        <v>35</v>
      </c>
      <c r="X15" s="83"/>
      <c r="Y15" s="83"/>
      <c r="Z15" s="83"/>
      <c r="AA15" s="81"/>
      <c r="AB15" s="81"/>
      <c r="AC15" s="81"/>
      <c r="AD15" s="84"/>
    </row>
    <row r="16" spans="2:30" s="40" customFormat="1" ht="5.25" customHeight="1" x14ac:dyDescent="0.2">
      <c r="B16" s="49"/>
      <c r="C16" s="50"/>
      <c r="D16" s="93"/>
      <c r="E16" s="42"/>
      <c r="F16" s="51"/>
      <c r="G16" s="52"/>
      <c r="H16" s="53"/>
      <c r="I16" s="53"/>
      <c r="J16" s="48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54"/>
      <c r="Z16" s="54"/>
      <c r="AA16" s="44"/>
      <c r="AB16" s="45"/>
      <c r="AC16" s="45"/>
      <c r="AD16" s="55"/>
    </row>
    <row r="17" spans="2:30" s="40" customFormat="1" x14ac:dyDescent="0.2">
      <c r="B17" s="47"/>
      <c r="C17" s="50"/>
      <c r="D17" s="46" t="s">
        <v>57</v>
      </c>
      <c r="E17" s="47"/>
      <c r="F17" s="52"/>
      <c r="G17" s="52"/>
      <c r="H17" s="53"/>
      <c r="I17" s="53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54"/>
      <c r="Z17" s="54"/>
      <c r="AA17" s="44"/>
      <c r="AB17" s="45"/>
      <c r="AC17" s="47"/>
      <c r="AD17" s="56"/>
    </row>
    <row r="18" spans="2:30" s="40" customFormat="1" ht="33.75" x14ac:dyDescent="0.2">
      <c r="B18" s="49" t="s">
        <v>63</v>
      </c>
      <c r="C18" s="50"/>
      <c r="D18" s="41" t="s">
        <v>163</v>
      </c>
      <c r="E18" s="42" t="s">
        <v>64</v>
      </c>
      <c r="F18" s="51" t="s">
        <v>86</v>
      </c>
      <c r="G18" s="52" t="s">
        <v>52</v>
      </c>
      <c r="H18" s="53"/>
      <c r="I18" s="53"/>
      <c r="J18" s="48"/>
      <c r="K18" s="43">
        <v>1462859</v>
      </c>
      <c r="L18" s="43"/>
      <c r="M18" s="43"/>
      <c r="N18" s="43">
        <f>K18+L18</f>
        <v>1462859</v>
      </c>
      <c r="O18" s="43"/>
      <c r="P18" s="43">
        <v>376396</v>
      </c>
      <c r="Q18" s="43"/>
      <c r="R18" s="43"/>
      <c r="S18" s="43">
        <f>SUM(P18:R18)</f>
        <v>376396</v>
      </c>
      <c r="T18" s="43"/>
      <c r="U18" s="43">
        <f>K18-P18</f>
        <v>1086463</v>
      </c>
      <c r="V18" s="43"/>
      <c r="W18" s="43"/>
      <c r="X18" s="43">
        <f>SUM(U18:W18)</f>
        <v>1086463</v>
      </c>
      <c r="Y18" s="54">
        <f>(P18/K18)*100</f>
        <v>25.730162647254453</v>
      </c>
      <c r="Z18" s="54">
        <v>0</v>
      </c>
      <c r="AA18" s="44" t="s">
        <v>167</v>
      </c>
      <c r="AB18" s="45" t="s">
        <v>168</v>
      </c>
      <c r="AC18" s="45"/>
      <c r="AD18" s="55"/>
    </row>
    <row r="19" spans="2:30" s="40" customFormat="1" x14ac:dyDescent="0.2">
      <c r="B19" s="49"/>
      <c r="C19" s="50"/>
      <c r="D19" s="41"/>
      <c r="E19" s="42"/>
      <c r="F19" s="51"/>
      <c r="G19" s="52"/>
      <c r="H19" s="53"/>
      <c r="I19" s="53"/>
      <c r="J19" s="48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54"/>
      <c r="Z19" s="54"/>
      <c r="AA19" s="44"/>
      <c r="AB19" s="45"/>
      <c r="AC19" s="45"/>
      <c r="AD19" s="55"/>
    </row>
    <row r="20" spans="2:30" s="40" customFormat="1" ht="45" x14ac:dyDescent="0.2">
      <c r="B20" s="49" t="s">
        <v>65</v>
      </c>
      <c r="C20" s="50"/>
      <c r="D20" s="41" t="s">
        <v>94</v>
      </c>
      <c r="E20" s="42" t="s">
        <v>66</v>
      </c>
      <c r="F20" s="51" t="s">
        <v>87</v>
      </c>
      <c r="G20" s="52" t="s">
        <v>52</v>
      </c>
      <c r="H20" s="53"/>
      <c r="I20" s="53"/>
      <c r="J20" s="48"/>
      <c r="K20" s="43">
        <v>1004817</v>
      </c>
      <c r="L20" s="43"/>
      <c r="M20" s="43"/>
      <c r="N20" s="43">
        <f>K20+L20</f>
        <v>1004817</v>
      </c>
      <c r="O20" s="43"/>
      <c r="P20" s="43">
        <v>1003914</v>
      </c>
      <c r="Q20" s="43"/>
      <c r="R20" s="43"/>
      <c r="S20" s="43">
        <f>SUM(P20:R20)</f>
        <v>1003914</v>
      </c>
      <c r="T20" s="43"/>
      <c r="U20" s="43">
        <f>K20-P20</f>
        <v>903</v>
      </c>
      <c r="V20" s="43"/>
      <c r="W20" s="43"/>
      <c r="X20" s="43">
        <f>SUM(U20:W20)</f>
        <v>903</v>
      </c>
      <c r="Y20" s="54">
        <f>(P20/K20)*100</f>
        <v>99.910132889869502</v>
      </c>
      <c r="Z20" s="54">
        <v>30</v>
      </c>
      <c r="AA20" s="44" t="s">
        <v>167</v>
      </c>
      <c r="AB20" s="45" t="s">
        <v>169</v>
      </c>
      <c r="AC20" s="45"/>
      <c r="AD20" s="55"/>
    </row>
    <row r="21" spans="2:30" s="40" customFormat="1" x14ac:dyDescent="0.2">
      <c r="B21" s="49"/>
      <c r="C21" s="50"/>
      <c r="D21" s="41"/>
      <c r="E21" s="42"/>
      <c r="F21" s="51"/>
      <c r="G21" s="52"/>
      <c r="H21" s="53"/>
      <c r="I21" s="53"/>
      <c r="J21" s="48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54"/>
      <c r="Z21" s="54"/>
      <c r="AA21" s="44"/>
      <c r="AB21" s="45"/>
      <c r="AC21" s="45"/>
      <c r="AD21" s="55"/>
    </row>
    <row r="22" spans="2:30" s="40" customFormat="1" ht="45" x14ac:dyDescent="0.2">
      <c r="B22" s="49" t="s">
        <v>67</v>
      </c>
      <c r="C22" s="50"/>
      <c r="D22" s="41" t="s">
        <v>69</v>
      </c>
      <c r="E22" s="42" t="s">
        <v>68</v>
      </c>
      <c r="F22" s="51" t="s">
        <v>91</v>
      </c>
      <c r="G22" s="52" t="s">
        <v>52</v>
      </c>
      <c r="H22" s="53"/>
      <c r="I22" s="53"/>
      <c r="J22" s="48"/>
      <c r="K22" s="43">
        <v>945759</v>
      </c>
      <c r="L22" s="43"/>
      <c r="M22" s="43"/>
      <c r="N22" s="43">
        <f>K22+L22</f>
        <v>945759</v>
      </c>
      <c r="O22" s="43"/>
      <c r="P22" s="43">
        <v>935803</v>
      </c>
      <c r="Q22" s="43"/>
      <c r="R22" s="43"/>
      <c r="S22" s="43">
        <f>SUM(P22:R22)</f>
        <v>935803</v>
      </c>
      <c r="T22" s="43"/>
      <c r="U22" s="43">
        <f>K22-P22</f>
        <v>9956</v>
      </c>
      <c r="V22" s="43"/>
      <c r="W22" s="43"/>
      <c r="X22" s="43">
        <f>SUM(U22:W22)</f>
        <v>9956</v>
      </c>
      <c r="Y22" s="54">
        <f>(P22/K22)*100</f>
        <v>98.947300527935766</v>
      </c>
      <c r="Z22" s="54">
        <v>0</v>
      </c>
      <c r="AA22" s="44" t="s">
        <v>167</v>
      </c>
      <c r="AB22" s="45" t="s">
        <v>170</v>
      </c>
      <c r="AC22" s="45"/>
      <c r="AD22" s="55"/>
    </row>
    <row r="23" spans="2:30" s="40" customFormat="1" x14ac:dyDescent="0.2">
      <c r="B23" s="49"/>
      <c r="C23" s="50"/>
      <c r="D23" s="41"/>
      <c r="E23" s="42"/>
      <c r="F23" s="51"/>
      <c r="G23" s="52"/>
      <c r="H23" s="53"/>
      <c r="I23" s="53"/>
      <c r="J23" s="48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54"/>
      <c r="Z23" s="54"/>
      <c r="AA23" s="44"/>
      <c r="AB23" s="45"/>
      <c r="AC23" s="45"/>
      <c r="AD23" s="55"/>
    </row>
    <row r="24" spans="2:30" s="40" customFormat="1" ht="45" x14ac:dyDescent="0.2">
      <c r="B24" s="49" t="s">
        <v>70</v>
      </c>
      <c r="C24" s="50"/>
      <c r="D24" s="41" t="s">
        <v>71</v>
      </c>
      <c r="E24" s="42" t="s">
        <v>72</v>
      </c>
      <c r="F24" s="51" t="s">
        <v>88</v>
      </c>
      <c r="G24" s="52" t="s">
        <v>52</v>
      </c>
      <c r="H24" s="53"/>
      <c r="I24" s="53"/>
      <c r="J24" s="48"/>
      <c r="K24" s="43">
        <v>298961</v>
      </c>
      <c r="L24" s="43"/>
      <c r="M24" s="43"/>
      <c r="N24" s="43">
        <f>K24+L24</f>
        <v>298961</v>
      </c>
      <c r="O24" s="43"/>
      <c r="P24" s="43">
        <v>129458</v>
      </c>
      <c r="Q24" s="43"/>
      <c r="R24" s="43"/>
      <c r="S24" s="43">
        <f>SUM(P24:R24)</f>
        <v>129458</v>
      </c>
      <c r="T24" s="43"/>
      <c r="U24" s="43">
        <f>K24-P24</f>
        <v>169503</v>
      </c>
      <c r="V24" s="43"/>
      <c r="W24" s="43"/>
      <c r="X24" s="43">
        <f>SUM(U24:W24)</f>
        <v>169503</v>
      </c>
      <c r="Y24" s="54">
        <f>(P24/K24)*100</f>
        <v>43.302638136746936</v>
      </c>
      <c r="Z24" s="54">
        <v>0</v>
      </c>
      <c r="AA24" s="44" t="s">
        <v>167</v>
      </c>
      <c r="AB24" s="45" t="s">
        <v>171</v>
      </c>
      <c r="AC24" s="45"/>
      <c r="AD24" s="55"/>
    </row>
    <row r="25" spans="2:30" s="40" customFormat="1" x14ac:dyDescent="0.2">
      <c r="B25" s="49"/>
      <c r="C25" s="50"/>
      <c r="D25" s="41"/>
      <c r="E25" s="42"/>
      <c r="F25" s="51"/>
      <c r="G25" s="52"/>
      <c r="H25" s="53"/>
      <c r="I25" s="53"/>
      <c r="J25" s="48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54"/>
      <c r="Z25" s="54"/>
      <c r="AA25" s="44"/>
      <c r="AB25" s="45"/>
      <c r="AC25" s="45"/>
      <c r="AD25" s="55"/>
    </row>
    <row r="26" spans="2:30" s="40" customFormat="1" ht="45" x14ac:dyDescent="0.2">
      <c r="B26" s="49" t="s">
        <v>73</v>
      </c>
      <c r="C26" s="50"/>
      <c r="D26" s="41" t="s">
        <v>95</v>
      </c>
      <c r="E26" s="42" t="s">
        <v>74</v>
      </c>
      <c r="F26" s="51" t="s">
        <v>89</v>
      </c>
      <c r="G26" s="52" t="s">
        <v>52</v>
      </c>
      <c r="H26" s="53"/>
      <c r="I26" s="53"/>
      <c r="J26" s="48"/>
      <c r="K26" s="43">
        <v>2167455</v>
      </c>
      <c r="L26" s="43"/>
      <c r="M26" s="43"/>
      <c r="N26" s="43">
        <f>K26+L26</f>
        <v>2167455</v>
      </c>
      <c r="O26" s="43"/>
      <c r="P26" s="43">
        <v>2119812</v>
      </c>
      <c r="Q26" s="43"/>
      <c r="R26" s="43"/>
      <c r="S26" s="43">
        <f>SUM(P26:R26)</f>
        <v>2119812</v>
      </c>
      <c r="T26" s="43"/>
      <c r="U26" s="43">
        <f>K26-P26</f>
        <v>47643</v>
      </c>
      <c r="V26" s="43"/>
      <c r="W26" s="43"/>
      <c r="X26" s="43">
        <f>SUM(U26:W26)</f>
        <v>47643</v>
      </c>
      <c r="Y26" s="54">
        <f>(P26/K26)*100</f>
        <v>97.801892080804436</v>
      </c>
      <c r="Z26" s="54">
        <v>0</v>
      </c>
      <c r="AA26" s="44" t="s">
        <v>167</v>
      </c>
      <c r="AB26" s="45" t="s">
        <v>172</v>
      </c>
      <c r="AC26" s="45"/>
      <c r="AD26" s="55"/>
    </row>
    <row r="27" spans="2:30" s="40" customFormat="1" x14ac:dyDescent="0.2">
      <c r="B27" s="49"/>
      <c r="C27" s="50"/>
      <c r="D27" s="41"/>
      <c r="E27" s="42"/>
      <c r="F27" s="51"/>
      <c r="G27" s="52"/>
      <c r="H27" s="53"/>
      <c r="I27" s="53"/>
      <c r="J27" s="48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54"/>
      <c r="Z27" s="54"/>
      <c r="AA27" s="44"/>
      <c r="AB27" s="45"/>
      <c r="AC27" s="45"/>
      <c r="AD27" s="55"/>
    </row>
    <row r="28" spans="2:30" s="40" customFormat="1" ht="45" x14ac:dyDescent="0.2">
      <c r="B28" s="49" t="s">
        <v>75</v>
      </c>
      <c r="C28" s="50"/>
      <c r="D28" s="41" t="s">
        <v>76</v>
      </c>
      <c r="E28" s="42" t="s">
        <v>54</v>
      </c>
      <c r="F28" s="51" t="s">
        <v>90</v>
      </c>
      <c r="G28" s="52" t="s">
        <v>52</v>
      </c>
      <c r="H28" s="53"/>
      <c r="I28" s="53"/>
      <c r="J28" s="48"/>
      <c r="K28" s="43">
        <v>1305933</v>
      </c>
      <c r="L28" s="43"/>
      <c r="M28" s="43"/>
      <c r="N28" s="43">
        <f>K28+L28</f>
        <v>1305933</v>
      </c>
      <c r="O28" s="43"/>
      <c r="P28" s="43">
        <v>1276510</v>
      </c>
      <c r="Q28" s="43"/>
      <c r="R28" s="43"/>
      <c r="S28" s="43">
        <f>SUM(P28:R28)</f>
        <v>1276510</v>
      </c>
      <c r="T28" s="43"/>
      <c r="U28" s="43">
        <f>K28-P28</f>
        <v>29423</v>
      </c>
      <c r="V28" s="43"/>
      <c r="W28" s="43"/>
      <c r="X28" s="43">
        <f>SUM(U28:W28)</f>
        <v>29423</v>
      </c>
      <c r="Y28" s="54">
        <f>(P28/K28)*100</f>
        <v>97.746974768230828</v>
      </c>
      <c r="Z28" s="54">
        <v>0</v>
      </c>
      <c r="AA28" s="44" t="s">
        <v>167</v>
      </c>
      <c r="AB28" s="45" t="s">
        <v>173</v>
      </c>
      <c r="AC28" s="45"/>
      <c r="AD28" s="55"/>
    </row>
    <row r="29" spans="2:30" s="40" customFormat="1" x14ac:dyDescent="0.2">
      <c r="B29" s="49"/>
      <c r="C29" s="50"/>
      <c r="D29" s="41"/>
      <c r="E29" s="42"/>
      <c r="F29" s="51"/>
      <c r="G29" s="52"/>
      <c r="H29" s="53"/>
      <c r="I29" s="53"/>
      <c r="J29" s="48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54"/>
      <c r="Z29" s="54"/>
      <c r="AA29" s="44"/>
      <c r="AB29" s="45"/>
      <c r="AC29" s="45"/>
      <c r="AD29" s="55"/>
    </row>
    <row r="30" spans="2:30" s="40" customFormat="1" ht="33.75" x14ac:dyDescent="0.2">
      <c r="B30" s="49" t="s">
        <v>115</v>
      </c>
      <c r="C30" s="50"/>
      <c r="D30" s="41" t="s">
        <v>116</v>
      </c>
      <c r="E30" s="42" t="s">
        <v>117</v>
      </c>
      <c r="F30" s="51" t="s">
        <v>118</v>
      </c>
      <c r="G30" s="52" t="s">
        <v>52</v>
      </c>
      <c r="H30" s="53"/>
      <c r="I30" s="53"/>
      <c r="J30" s="48"/>
      <c r="K30" s="43">
        <v>1141536</v>
      </c>
      <c r="L30" s="43"/>
      <c r="M30" s="43"/>
      <c r="N30" s="43">
        <f>K30+L30</f>
        <v>1141536</v>
      </c>
      <c r="O30" s="43"/>
      <c r="P30" s="43">
        <v>341840</v>
      </c>
      <c r="Q30" s="43"/>
      <c r="R30" s="43"/>
      <c r="S30" s="43">
        <f>SUM(P30:R30)</f>
        <v>341840</v>
      </c>
      <c r="T30" s="43"/>
      <c r="U30" s="43">
        <f>K30-P30</f>
        <v>799696</v>
      </c>
      <c r="V30" s="43"/>
      <c r="W30" s="43"/>
      <c r="X30" s="43">
        <f>SUM(U30:W30)</f>
        <v>799696</v>
      </c>
      <c r="Y30" s="54">
        <f>(P30/K30)*100</f>
        <v>29.945617133406216</v>
      </c>
      <c r="Z30" s="54">
        <v>0</v>
      </c>
      <c r="AA30" s="44" t="s">
        <v>113</v>
      </c>
      <c r="AB30" s="45" t="s">
        <v>119</v>
      </c>
      <c r="AC30" s="45"/>
      <c r="AD30" s="55"/>
    </row>
    <row r="31" spans="2:30" s="40" customFormat="1" x14ac:dyDescent="0.2">
      <c r="B31" s="49"/>
      <c r="C31" s="50"/>
      <c r="D31" s="41"/>
      <c r="E31" s="42"/>
      <c r="F31" s="51"/>
      <c r="G31" s="52"/>
      <c r="H31" s="53"/>
      <c r="I31" s="53"/>
      <c r="J31" s="48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54"/>
      <c r="Z31" s="54"/>
      <c r="AA31" s="44"/>
      <c r="AB31" s="45"/>
      <c r="AC31" s="45"/>
      <c r="AD31" s="55"/>
    </row>
    <row r="32" spans="2:30" s="40" customFormat="1" ht="33.75" x14ac:dyDescent="0.2">
      <c r="B32" s="49" t="s">
        <v>120</v>
      </c>
      <c r="C32" s="50"/>
      <c r="D32" s="41" t="s">
        <v>122</v>
      </c>
      <c r="E32" s="42" t="s">
        <v>123</v>
      </c>
      <c r="F32" s="51" t="s">
        <v>124</v>
      </c>
      <c r="G32" s="52" t="s">
        <v>52</v>
      </c>
      <c r="H32" s="53"/>
      <c r="I32" s="53"/>
      <c r="J32" s="48"/>
      <c r="K32" s="43">
        <v>754687</v>
      </c>
      <c r="L32" s="43"/>
      <c r="M32" s="43"/>
      <c r="N32" s="43">
        <f>K32+L32</f>
        <v>754687</v>
      </c>
      <c r="O32" s="43"/>
      <c r="P32" s="43">
        <v>0</v>
      </c>
      <c r="Q32" s="43"/>
      <c r="R32" s="43"/>
      <c r="S32" s="43">
        <f>SUM(P32:R32)</f>
        <v>0</v>
      </c>
      <c r="T32" s="43"/>
      <c r="U32" s="43">
        <f>K32-P32</f>
        <v>754687</v>
      </c>
      <c r="V32" s="43"/>
      <c r="W32" s="43"/>
      <c r="X32" s="43">
        <f>SUM(U32:W32)</f>
        <v>754687</v>
      </c>
      <c r="Y32" s="54">
        <f>(P32/K32)*100</f>
        <v>0</v>
      </c>
      <c r="Z32" s="54">
        <v>0</v>
      </c>
      <c r="AA32" s="44" t="s">
        <v>113</v>
      </c>
      <c r="AB32" s="45" t="s">
        <v>125</v>
      </c>
      <c r="AC32" s="45"/>
      <c r="AD32" s="55"/>
    </row>
    <row r="33" spans="2:31" s="40" customFormat="1" x14ac:dyDescent="0.2">
      <c r="B33" s="49"/>
      <c r="C33" s="50"/>
      <c r="D33" s="41"/>
      <c r="E33" s="42"/>
      <c r="F33" s="51"/>
      <c r="G33" s="52"/>
      <c r="H33" s="53"/>
      <c r="I33" s="53"/>
      <c r="J33" s="48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54"/>
      <c r="Z33" s="54"/>
      <c r="AA33" s="44"/>
      <c r="AB33" s="45"/>
      <c r="AC33" s="45"/>
      <c r="AD33" s="55"/>
    </row>
    <row r="34" spans="2:31" s="40" customFormat="1" ht="33.75" x14ac:dyDescent="0.2">
      <c r="B34" s="49" t="s">
        <v>126</v>
      </c>
      <c r="C34" s="50"/>
      <c r="D34" s="41" t="s">
        <v>127</v>
      </c>
      <c r="E34" s="42" t="s">
        <v>123</v>
      </c>
      <c r="F34" s="51" t="s">
        <v>128</v>
      </c>
      <c r="G34" s="52" t="s">
        <v>52</v>
      </c>
      <c r="H34" s="53"/>
      <c r="I34" s="53"/>
      <c r="J34" s="48"/>
      <c r="K34" s="43">
        <v>1148114</v>
      </c>
      <c r="L34" s="43"/>
      <c r="M34" s="43"/>
      <c r="N34" s="43">
        <f>K34+L34</f>
        <v>1148114</v>
      </c>
      <c r="O34" s="43"/>
      <c r="P34" s="43">
        <v>0</v>
      </c>
      <c r="Q34" s="43"/>
      <c r="R34" s="43"/>
      <c r="S34" s="43">
        <f>SUM(P34:R34)</f>
        <v>0</v>
      </c>
      <c r="T34" s="43"/>
      <c r="U34" s="43">
        <f>K34-P34</f>
        <v>1148114</v>
      </c>
      <c r="V34" s="43"/>
      <c r="W34" s="43"/>
      <c r="X34" s="43">
        <f>SUM(U34:W34)</f>
        <v>1148114</v>
      </c>
      <c r="Y34" s="54">
        <f>(P34/K34)*100</f>
        <v>0</v>
      </c>
      <c r="Z34" s="54">
        <v>0</v>
      </c>
      <c r="AA34" s="44" t="s">
        <v>113</v>
      </c>
      <c r="AB34" s="45" t="s">
        <v>129</v>
      </c>
      <c r="AC34" s="45"/>
      <c r="AD34" s="55"/>
    </row>
    <row r="35" spans="2:31" s="40" customFormat="1" x14ac:dyDescent="0.2">
      <c r="B35" s="49"/>
      <c r="C35" s="50"/>
      <c r="D35" s="41"/>
      <c r="E35" s="42"/>
      <c r="F35" s="51"/>
      <c r="G35" s="52"/>
      <c r="H35" s="53"/>
      <c r="I35" s="53"/>
      <c r="J35" s="48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54"/>
      <c r="Z35" s="54"/>
      <c r="AA35" s="44"/>
      <c r="AB35" s="45"/>
      <c r="AC35" s="45"/>
      <c r="AD35" s="55"/>
    </row>
    <row r="36" spans="2:31" s="40" customFormat="1" ht="45" x14ac:dyDescent="0.2">
      <c r="B36" s="49" t="s">
        <v>130</v>
      </c>
      <c r="C36" s="50"/>
      <c r="D36" s="41" t="s">
        <v>162</v>
      </c>
      <c r="E36" s="42" t="s">
        <v>131</v>
      </c>
      <c r="F36" s="51" t="s">
        <v>132</v>
      </c>
      <c r="G36" s="52" t="s">
        <v>52</v>
      </c>
      <c r="H36" s="53"/>
      <c r="I36" s="53"/>
      <c r="J36" s="48"/>
      <c r="K36" s="43">
        <v>1732928</v>
      </c>
      <c r="L36" s="43"/>
      <c r="M36" s="43"/>
      <c r="N36" s="43">
        <f>K36+L36</f>
        <v>1732928</v>
      </c>
      <c r="O36" s="43"/>
      <c r="P36" s="43">
        <v>0</v>
      </c>
      <c r="Q36" s="43"/>
      <c r="R36" s="43"/>
      <c r="S36" s="43">
        <f>SUM(P36:R36)</f>
        <v>0</v>
      </c>
      <c r="T36" s="43"/>
      <c r="U36" s="43">
        <f>K36-P36</f>
        <v>1732928</v>
      </c>
      <c r="V36" s="43"/>
      <c r="W36" s="43"/>
      <c r="X36" s="43">
        <f>SUM(U36:W36)</f>
        <v>1732928</v>
      </c>
      <c r="Y36" s="54">
        <f>(P36/K36)*100</f>
        <v>0</v>
      </c>
      <c r="Z36" s="54">
        <v>0</v>
      </c>
      <c r="AA36" s="44" t="s">
        <v>113</v>
      </c>
      <c r="AB36" s="45" t="s">
        <v>133</v>
      </c>
      <c r="AC36" s="45"/>
      <c r="AD36" s="55"/>
    </row>
    <row r="37" spans="2:31" s="40" customFormat="1" x14ac:dyDescent="0.2">
      <c r="B37" s="49"/>
      <c r="C37" s="50"/>
      <c r="D37" s="41"/>
      <c r="E37" s="42"/>
      <c r="F37" s="51"/>
      <c r="G37" s="52"/>
      <c r="H37" s="53"/>
      <c r="I37" s="53"/>
      <c r="J37" s="48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54"/>
      <c r="Z37" s="54"/>
      <c r="AA37" s="44"/>
      <c r="AB37" s="45"/>
      <c r="AC37" s="45"/>
      <c r="AD37" s="55"/>
    </row>
    <row r="38" spans="2:31" s="40" customFormat="1" ht="33.75" x14ac:dyDescent="0.2">
      <c r="B38" s="49" t="s">
        <v>134</v>
      </c>
      <c r="C38" s="50"/>
      <c r="D38" s="41" t="s">
        <v>138</v>
      </c>
      <c r="E38" s="42" t="s">
        <v>135</v>
      </c>
      <c r="F38" s="51" t="s">
        <v>136</v>
      </c>
      <c r="G38" s="52" t="s">
        <v>52</v>
      </c>
      <c r="H38" s="53"/>
      <c r="I38" s="53"/>
      <c r="J38" s="48"/>
      <c r="K38" s="43">
        <v>1840683</v>
      </c>
      <c r="L38" s="43"/>
      <c r="M38" s="43"/>
      <c r="N38" s="43">
        <f>K38+L38</f>
        <v>1840683</v>
      </c>
      <c r="O38" s="43"/>
      <c r="P38" s="43">
        <v>551927</v>
      </c>
      <c r="Q38" s="43"/>
      <c r="R38" s="43"/>
      <c r="S38" s="43">
        <f>SUM(P38:R38)</f>
        <v>551927</v>
      </c>
      <c r="T38" s="43"/>
      <c r="U38" s="43">
        <f>K38-P38</f>
        <v>1288756</v>
      </c>
      <c r="V38" s="43"/>
      <c r="W38" s="43"/>
      <c r="X38" s="43">
        <f>SUM(U38:W38)</f>
        <v>1288756</v>
      </c>
      <c r="Y38" s="54">
        <f>(P38/K38)*100</f>
        <v>29.984902343314957</v>
      </c>
      <c r="Z38" s="54">
        <v>0</v>
      </c>
      <c r="AA38" s="44" t="s">
        <v>113</v>
      </c>
      <c r="AB38" s="45" t="s">
        <v>137</v>
      </c>
      <c r="AC38" s="45"/>
      <c r="AD38" s="55"/>
    </row>
    <row r="39" spans="2:31" s="40" customFormat="1" x14ac:dyDescent="0.2">
      <c r="B39" s="49"/>
      <c r="C39" s="50"/>
      <c r="D39" s="41"/>
      <c r="E39" s="42"/>
      <c r="F39" s="51"/>
      <c r="G39" s="52"/>
      <c r="H39" s="53"/>
      <c r="I39" s="53"/>
      <c r="J39" s="48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54"/>
      <c r="Z39" s="54"/>
      <c r="AA39" s="44"/>
      <c r="AB39" s="45"/>
      <c r="AC39" s="45"/>
      <c r="AD39" s="55"/>
    </row>
    <row r="40" spans="2:31" s="40" customFormat="1" ht="45" x14ac:dyDescent="0.2">
      <c r="B40" s="49" t="s">
        <v>139</v>
      </c>
      <c r="C40" s="50"/>
      <c r="D40" s="41" t="s">
        <v>140</v>
      </c>
      <c r="E40" s="42" t="s">
        <v>141</v>
      </c>
      <c r="F40" s="51" t="s">
        <v>142</v>
      </c>
      <c r="G40" s="52" t="s">
        <v>52</v>
      </c>
      <c r="H40" s="53"/>
      <c r="I40" s="53"/>
      <c r="J40" s="48"/>
      <c r="K40" s="43">
        <v>1776353</v>
      </c>
      <c r="L40" s="43"/>
      <c r="M40" s="43"/>
      <c r="N40" s="43">
        <f>K40+L40</f>
        <v>1776353</v>
      </c>
      <c r="O40" s="43"/>
      <c r="P40" s="43">
        <v>532071</v>
      </c>
      <c r="Q40" s="43"/>
      <c r="R40" s="43"/>
      <c r="S40" s="43">
        <f>SUM(P40:R40)</f>
        <v>532071</v>
      </c>
      <c r="T40" s="43"/>
      <c r="U40" s="43">
        <f>K40-P40</f>
        <v>1244282</v>
      </c>
      <c r="V40" s="43"/>
      <c r="W40" s="43"/>
      <c r="X40" s="43">
        <f>SUM(U40:W40)</f>
        <v>1244282</v>
      </c>
      <c r="Y40" s="54">
        <f>(P40/K40)*100</f>
        <v>29.952999206801799</v>
      </c>
      <c r="Z40" s="54">
        <v>0</v>
      </c>
      <c r="AA40" s="44" t="s">
        <v>113</v>
      </c>
      <c r="AB40" s="45" t="s">
        <v>143</v>
      </c>
      <c r="AC40" s="45"/>
      <c r="AD40" s="55"/>
    </row>
    <row r="41" spans="2:31" s="40" customFormat="1" x14ac:dyDescent="0.2">
      <c r="B41" s="49"/>
      <c r="C41" s="50"/>
      <c r="D41" s="41"/>
      <c r="E41" s="42"/>
      <c r="F41" s="51"/>
      <c r="G41" s="52"/>
      <c r="H41" s="53"/>
      <c r="I41" s="53"/>
      <c r="J41" s="48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54"/>
      <c r="Z41" s="54"/>
      <c r="AA41" s="44"/>
      <c r="AB41" s="45"/>
      <c r="AC41" s="45"/>
      <c r="AD41" s="55"/>
    </row>
    <row r="42" spans="2:31" s="40" customFormat="1" ht="33.75" x14ac:dyDescent="0.2">
      <c r="B42" s="49" t="s">
        <v>144</v>
      </c>
      <c r="C42" s="50"/>
      <c r="D42" s="41" t="s">
        <v>161</v>
      </c>
      <c r="E42" s="42" t="s">
        <v>131</v>
      </c>
      <c r="F42" s="51" t="s">
        <v>145</v>
      </c>
      <c r="G42" s="52" t="s">
        <v>52</v>
      </c>
      <c r="H42" s="53"/>
      <c r="I42" s="53"/>
      <c r="J42" s="48"/>
      <c r="K42" s="43">
        <v>2703364</v>
      </c>
      <c r="L42" s="43"/>
      <c r="M42" s="43"/>
      <c r="N42" s="43">
        <f>K42+L42</f>
        <v>2703364</v>
      </c>
      <c r="O42" s="43"/>
      <c r="P42" s="43">
        <v>0</v>
      </c>
      <c r="Q42" s="43"/>
      <c r="R42" s="43"/>
      <c r="S42" s="43">
        <f>SUM(P42:R42)</f>
        <v>0</v>
      </c>
      <c r="T42" s="43"/>
      <c r="U42" s="43">
        <f>K42-P42</f>
        <v>2703364</v>
      </c>
      <c r="V42" s="43"/>
      <c r="W42" s="43"/>
      <c r="X42" s="43">
        <f>SUM(U42:W42)</f>
        <v>2703364</v>
      </c>
      <c r="Y42" s="54">
        <f>(P42/K42)*100</f>
        <v>0</v>
      </c>
      <c r="Z42" s="54">
        <v>0</v>
      </c>
      <c r="AA42" s="44" t="s">
        <v>113</v>
      </c>
      <c r="AB42" s="45" t="s">
        <v>146</v>
      </c>
      <c r="AC42" s="45"/>
      <c r="AD42" s="55"/>
    </row>
    <row r="43" spans="2:31" s="40" customFormat="1" ht="21" customHeight="1" x14ac:dyDescent="0.2">
      <c r="B43" s="49"/>
      <c r="C43" s="50"/>
      <c r="D43" s="41"/>
      <c r="E43" s="42"/>
      <c r="F43" s="51"/>
      <c r="G43" s="52"/>
      <c r="H43" s="53"/>
      <c r="I43" s="53"/>
      <c r="J43" s="48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54"/>
      <c r="Z43" s="54"/>
      <c r="AA43" s="44"/>
      <c r="AB43" s="45"/>
      <c r="AC43" s="45"/>
      <c r="AD43" s="55"/>
    </row>
    <row r="44" spans="2:31" s="40" customFormat="1" ht="32.25" customHeight="1" x14ac:dyDescent="0.2">
      <c r="B44" s="49"/>
      <c r="C44" s="50"/>
      <c r="D44" s="41"/>
      <c r="E44" s="42"/>
      <c r="F44" s="51"/>
      <c r="G44" s="52"/>
      <c r="H44" s="53"/>
      <c r="I44" s="53"/>
      <c r="J44" s="48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54"/>
      <c r="Z44" s="54"/>
      <c r="AA44" s="44"/>
      <c r="AB44" s="45"/>
      <c r="AC44" s="45"/>
      <c r="AD44" s="55"/>
    </row>
    <row r="45" spans="2:31" s="40" customFormat="1" x14ac:dyDescent="0.2">
      <c r="B45" s="85"/>
      <c r="C45" s="57"/>
      <c r="D45" s="58"/>
      <c r="E45" s="86"/>
      <c r="F45" s="87"/>
      <c r="G45" s="59"/>
      <c r="H45" s="60"/>
      <c r="I45" s="60"/>
      <c r="J45" s="61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3"/>
      <c r="Z45" s="63"/>
      <c r="AA45" s="64"/>
      <c r="AB45" s="65"/>
      <c r="AC45" s="65"/>
      <c r="AD45" s="88"/>
      <c r="AE45" s="89"/>
    </row>
    <row r="46" spans="2:31" s="1" customFormat="1" x14ac:dyDescent="0.2">
      <c r="H46" s="66"/>
      <c r="I46" s="67" t="s">
        <v>28</v>
      </c>
      <c r="J46" s="22"/>
      <c r="K46" s="36">
        <f>SUM(K16:K45)</f>
        <v>18283449</v>
      </c>
      <c r="L46" s="36"/>
      <c r="M46" s="36"/>
      <c r="N46" s="36">
        <f>SUM(N16:N45)</f>
        <v>18283449</v>
      </c>
      <c r="O46" s="36"/>
      <c r="P46" s="36">
        <f>SUM(P16:P45)</f>
        <v>7267731</v>
      </c>
      <c r="Q46" s="36"/>
      <c r="R46" s="36"/>
      <c r="S46" s="36">
        <f>SUM(S16:S45)</f>
        <v>7267731</v>
      </c>
      <c r="T46" s="36"/>
      <c r="U46" s="36">
        <f>SUM(U16:U45)</f>
        <v>11015718</v>
      </c>
      <c r="V46" s="36"/>
      <c r="W46" s="36"/>
      <c r="X46" s="36">
        <f>SUM(X16:X45)</f>
        <v>11015718</v>
      </c>
      <c r="Y46" s="22"/>
      <c r="Z46" s="22"/>
    </row>
    <row r="47" spans="2:31" s="1" customFormat="1" x14ac:dyDescent="0.2">
      <c r="H47" s="66"/>
      <c r="I47" s="67" t="s">
        <v>29</v>
      </c>
      <c r="J47" s="23"/>
      <c r="K47" s="68">
        <f>K46</f>
        <v>18283449</v>
      </c>
      <c r="L47" s="68"/>
      <c r="M47" s="68"/>
      <c r="N47" s="68">
        <f>N46</f>
        <v>18283449</v>
      </c>
      <c r="O47" s="68"/>
      <c r="P47" s="68">
        <f>P46</f>
        <v>7267731</v>
      </c>
      <c r="Q47" s="68"/>
      <c r="R47" s="68"/>
      <c r="S47" s="68">
        <f>S46</f>
        <v>7267731</v>
      </c>
      <c r="T47" s="68"/>
      <c r="U47" s="68">
        <f>U46</f>
        <v>11015718</v>
      </c>
      <c r="V47" s="68"/>
      <c r="W47" s="68"/>
      <c r="X47" s="68">
        <f>X46</f>
        <v>11015718</v>
      </c>
      <c r="Y47" s="23"/>
      <c r="Z47" s="23"/>
    </row>
    <row r="48" spans="2:31" s="1" customFormat="1" x14ac:dyDescent="0.2">
      <c r="H48" s="66"/>
      <c r="I48" s="67" t="s">
        <v>30</v>
      </c>
      <c r="J48" s="23"/>
      <c r="K48" s="68">
        <f>K47</f>
        <v>18283449</v>
      </c>
      <c r="L48" s="68"/>
      <c r="M48" s="68"/>
      <c r="N48" s="68">
        <f>N47</f>
        <v>18283449</v>
      </c>
      <c r="O48" s="68"/>
      <c r="P48" s="68">
        <f>P47</f>
        <v>7267731</v>
      </c>
      <c r="Q48" s="68"/>
      <c r="R48" s="68"/>
      <c r="S48" s="68">
        <f>S47</f>
        <v>7267731</v>
      </c>
      <c r="T48" s="68"/>
      <c r="U48" s="68">
        <f>U47</f>
        <v>11015718</v>
      </c>
      <c r="V48" s="68"/>
      <c r="W48" s="68"/>
      <c r="X48" s="68">
        <f>X47</f>
        <v>11015718</v>
      </c>
      <c r="Y48" s="23"/>
      <c r="Z48" s="23"/>
    </row>
    <row r="49" spans="2:30" s="1" customFormat="1" x14ac:dyDescent="0.2">
      <c r="H49" s="66"/>
      <c r="I49" s="66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2:30" s="1" customFormat="1" ht="12" thickBot="1" x14ac:dyDescent="0.25">
      <c r="D50" s="25"/>
      <c r="H50" s="66"/>
      <c r="I50" s="66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101"/>
      <c r="Z50" s="101"/>
      <c r="AA50" s="101"/>
      <c r="AB50" s="101"/>
      <c r="AC50" s="101"/>
    </row>
    <row r="51" spans="2:30" s="1" customFormat="1" x14ac:dyDescent="0.2">
      <c r="D51" s="102" t="s">
        <v>155</v>
      </c>
      <c r="E51" s="102"/>
      <c r="H51" s="66"/>
      <c r="I51" s="66"/>
      <c r="J51" s="5"/>
      <c r="K51" s="5"/>
      <c r="L51" s="5"/>
      <c r="M51" s="103"/>
      <c r="N51" s="103"/>
      <c r="O51" s="103"/>
      <c r="P51" s="5"/>
      <c r="Q51" s="5"/>
      <c r="R51" s="5"/>
      <c r="S51" s="5"/>
      <c r="T51" s="5"/>
      <c r="U51" s="5"/>
      <c r="V51" s="5"/>
      <c r="W51" s="5"/>
      <c r="X51" s="5"/>
      <c r="Y51" s="104" t="s">
        <v>58</v>
      </c>
      <c r="Z51" s="105"/>
      <c r="AA51" s="105"/>
      <c r="AB51" s="105"/>
      <c r="AC51" s="105"/>
    </row>
    <row r="52" spans="2:30" s="1" customFormat="1" ht="23.25" customHeight="1" x14ac:dyDescent="0.2">
      <c r="D52" s="106" t="s">
        <v>156</v>
      </c>
      <c r="E52" s="106"/>
      <c r="H52" s="66"/>
      <c r="I52" s="66"/>
      <c r="J52" s="5"/>
      <c r="K52" s="5"/>
      <c r="L52" s="5"/>
      <c r="M52" s="103"/>
      <c r="N52" s="103"/>
      <c r="O52" s="103"/>
      <c r="P52" s="5"/>
      <c r="Q52" s="5"/>
      <c r="R52" s="5"/>
      <c r="S52" s="5"/>
      <c r="T52" s="5"/>
      <c r="U52" s="5"/>
      <c r="V52" s="5"/>
      <c r="W52" s="5"/>
      <c r="X52" s="107" t="s">
        <v>60</v>
      </c>
      <c r="Y52" s="107"/>
      <c r="Z52" s="107"/>
      <c r="AA52" s="107"/>
      <c r="AB52" s="107"/>
      <c r="AC52" s="107"/>
      <c r="AD52" s="107"/>
    </row>
    <row r="53" spans="2:30" s="70" customFormat="1" x14ac:dyDescent="0.2">
      <c r="C53" s="71" t="s">
        <v>43</v>
      </c>
      <c r="D53" s="72" t="s">
        <v>56</v>
      </c>
      <c r="E53" s="72"/>
      <c r="F53" s="72"/>
      <c r="H53" s="73"/>
      <c r="I53" s="73"/>
      <c r="J53" s="74"/>
      <c r="K53" s="6"/>
      <c r="L53" s="75"/>
      <c r="M53" s="75"/>
      <c r="N53" s="75"/>
      <c r="O53" s="75"/>
      <c r="P53" s="74"/>
      <c r="Q53" s="6"/>
      <c r="R53" s="75"/>
      <c r="S53" s="75"/>
      <c r="T53" s="75"/>
      <c r="U53" s="75"/>
      <c r="V53" s="75"/>
      <c r="W53" s="74"/>
      <c r="X53" s="6"/>
      <c r="Y53" s="75"/>
      <c r="Z53" s="75"/>
    </row>
    <row r="54" spans="2:30" s="1" customFormat="1" ht="5.25" customHeight="1" x14ac:dyDescent="0.2">
      <c r="B54" s="70"/>
      <c r="C54" s="71"/>
      <c r="H54" s="66"/>
      <c r="I54" s="66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2:30" s="2" customFormat="1" x14ac:dyDescent="0.2">
      <c r="B55" s="76" t="s">
        <v>1</v>
      </c>
      <c r="C55" s="76" t="s">
        <v>4</v>
      </c>
      <c r="D55" s="76"/>
      <c r="E55" s="76"/>
      <c r="F55" s="76"/>
      <c r="G55" s="76"/>
      <c r="H55" s="108" t="s">
        <v>11</v>
      </c>
      <c r="I55" s="109"/>
      <c r="J55" s="110" t="s">
        <v>37</v>
      </c>
      <c r="K55" s="111"/>
      <c r="L55" s="111"/>
      <c r="M55" s="111"/>
      <c r="N55" s="112"/>
      <c r="O55" s="110" t="s">
        <v>61</v>
      </c>
      <c r="P55" s="111"/>
      <c r="Q55" s="111"/>
      <c r="R55" s="111"/>
      <c r="S55" s="112"/>
      <c r="T55" s="110" t="s">
        <v>38</v>
      </c>
      <c r="U55" s="111"/>
      <c r="V55" s="111"/>
      <c r="W55" s="111"/>
      <c r="X55" s="112"/>
      <c r="Y55" s="77" t="s">
        <v>26</v>
      </c>
      <c r="Z55" s="77" t="s">
        <v>26</v>
      </c>
      <c r="AA55" s="108" t="s">
        <v>17</v>
      </c>
      <c r="AB55" s="113"/>
      <c r="AC55" s="109"/>
      <c r="AD55" s="78"/>
    </row>
    <row r="56" spans="2:30" s="2" customFormat="1" x14ac:dyDescent="0.2">
      <c r="B56" s="7" t="s">
        <v>2</v>
      </c>
      <c r="C56" s="7" t="s">
        <v>5</v>
      </c>
      <c r="D56" s="7" t="s">
        <v>6</v>
      </c>
      <c r="E56" s="7" t="s">
        <v>7</v>
      </c>
      <c r="F56" s="7" t="s">
        <v>8</v>
      </c>
      <c r="G56" s="7" t="s">
        <v>10</v>
      </c>
      <c r="H56" s="79" t="s">
        <v>12</v>
      </c>
      <c r="I56" s="79" t="s">
        <v>25</v>
      </c>
      <c r="J56" s="110" t="s">
        <v>33</v>
      </c>
      <c r="K56" s="112"/>
      <c r="L56" s="8"/>
      <c r="M56" s="8" t="s">
        <v>15</v>
      </c>
      <c r="N56" s="8"/>
      <c r="O56" s="110" t="s">
        <v>33</v>
      </c>
      <c r="P56" s="112"/>
      <c r="Q56" s="8"/>
      <c r="R56" s="8" t="s">
        <v>15</v>
      </c>
      <c r="S56" s="8" t="s">
        <v>13</v>
      </c>
      <c r="T56" s="110" t="s">
        <v>33</v>
      </c>
      <c r="U56" s="112"/>
      <c r="V56" s="8"/>
      <c r="W56" s="8" t="s">
        <v>15</v>
      </c>
      <c r="X56" s="8" t="s">
        <v>13</v>
      </c>
      <c r="Y56" s="8" t="s">
        <v>27</v>
      </c>
      <c r="Z56" s="8" t="s">
        <v>27</v>
      </c>
      <c r="AA56" s="7" t="s">
        <v>18</v>
      </c>
      <c r="AB56" s="7" t="s">
        <v>20</v>
      </c>
      <c r="AC56" s="7" t="s">
        <v>22</v>
      </c>
      <c r="AD56" s="80" t="s">
        <v>24</v>
      </c>
    </row>
    <row r="57" spans="2:30" s="2" customFormat="1" x14ac:dyDescent="0.2">
      <c r="B57" s="7" t="s">
        <v>3</v>
      </c>
      <c r="C57" s="7"/>
      <c r="D57" s="7"/>
      <c r="E57" s="7"/>
      <c r="F57" s="7" t="s">
        <v>31</v>
      </c>
      <c r="G57" s="7" t="s">
        <v>9</v>
      </c>
      <c r="H57" s="79"/>
      <c r="I57" s="79"/>
      <c r="J57" s="8" t="s">
        <v>14</v>
      </c>
      <c r="K57" s="8" t="s">
        <v>32</v>
      </c>
      <c r="L57" s="8" t="s">
        <v>39</v>
      </c>
      <c r="M57" s="8" t="s">
        <v>34</v>
      </c>
      <c r="N57" s="8" t="s">
        <v>13</v>
      </c>
      <c r="O57" s="8" t="s">
        <v>14</v>
      </c>
      <c r="P57" s="8" t="s">
        <v>32</v>
      </c>
      <c r="Q57" s="8" t="s">
        <v>39</v>
      </c>
      <c r="R57" s="8" t="s">
        <v>34</v>
      </c>
      <c r="S57" s="8"/>
      <c r="T57" s="8" t="s">
        <v>14</v>
      </c>
      <c r="U57" s="8" t="s">
        <v>32</v>
      </c>
      <c r="V57" s="8" t="s">
        <v>39</v>
      </c>
      <c r="W57" s="8" t="s">
        <v>34</v>
      </c>
      <c r="X57" s="8"/>
      <c r="Y57" s="8" t="s">
        <v>40</v>
      </c>
      <c r="Z57" s="8" t="s">
        <v>16</v>
      </c>
      <c r="AA57" s="7" t="s">
        <v>19</v>
      </c>
      <c r="AB57" s="7" t="s">
        <v>21</v>
      </c>
      <c r="AC57" s="7" t="s">
        <v>23</v>
      </c>
      <c r="AD57" s="80"/>
    </row>
    <row r="58" spans="2:30" s="2" customFormat="1" x14ac:dyDescent="0.2">
      <c r="B58" s="81"/>
      <c r="C58" s="81"/>
      <c r="D58" s="81"/>
      <c r="E58" s="81"/>
      <c r="F58" s="81" t="s">
        <v>41</v>
      </c>
      <c r="G58" s="81"/>
      <c r="H58" s="82"/>
      <c r="I58" s="82"/>
      <c r="J58" s="83"/>
      <c r="K58" s="83"/>
      <c r="L58" s="83"/>
      <c r="M58" s="83" t="s">
        <v>35</v>
      </c>
      <c r="N58" s="83"/>
      <c r="O58" s="83"/>
      <c r="P58" s="83"/>
      <c r="Q58" s="83"/>
      <c r="R58" s="83" t="s">
        <v>35</v>
      </c>
      <c r="S58" s="83"/>
      <c r="T58" s="83"/>
      <c r="U58" s="83"/>
      <c r="V58" s="83"/>
      <c r="W58" s="83" t="s">
        <v>35</v>
      </c>
      <c r="X58" s="83"/>
      <c r="Y58" s="83"/>
      <c r="Z58" s="83"/>
      <c r="AA58" s="81"/>
      <c r="AB58" s="81"/>
      <c r="AC58" s="81"/>
      <c r="AD58" s="84"/>
    </row>
    <row r="59" spans="2:30" s="40" customFormat="1" ht="5.25" customHeight="1" x14ac:dyDescent="0.2">
      <c r="B59" s="49"/>
      <c r="C59" s="50"/>
      <c r="D59" s="93"/>
      <c r="E59" s="42"/>
      <c r="F59" s="51"/>
      <c r="G59" s="52"/>
      <c r="H59" s="53"/>
      <c r="I59" s="53"/>
      <c r="J59" s="48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54"/>
      <c r="Z59" s="54"/>
      <c r="AA59" s="44"/>
      <c r="AB59" s="45"/>
      <c r="AC59" s="45"/>
      <c r="AD59" s="55"/>
    </row>
    <row r="60" spans="2:30" s="40" customFormat="1" x14ac:dyDescent="0.2">
      <c r="B60" s="49"/>
      <c r="C60" s="50"/>
      <c r="D60" s="93"/>
      <c r="E60" s="42"/>
      <c r="F60" s="51"/>
      <c r="G60" s="52"/>
      <c r="H60" s="53"/>
      <c r="I60" s="53"/>
      <c r="J60" s="48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54"/>
      <c r="Z60" s="54"/>
      <c r="AA60" s="44"/>
      <c r="AB60" s="45"/>
      <c r="AC60" s="45"/>
      <c r="AD60" s="55"/>
    </row>
    <row r="61" spans="2:30" s="40" customFormat="1" ht="33.75" x14ac:dyDescent="0.2">
      <c r="B61" s="49" t="s">
        <v>147</v>
      </c>
      <c r="C61" s="50"/>
      <c r="D61" s="41" t="s">
        <v>148</v>
      </c>
      <c r="E61" s="42" t="s">
        <v>123</v>
      </c>
      <c r="F61" s="51" t="s">
        <v>149</v>
      </c>
      <c r="G61" s="52" t="s">
        <v>52</v>
      </c>
      <c r="H61" s="53"/>
      <c r="I61" s="53"/>
      <c r="J61" s="48"/>
      <c r="K61" s="43">
        <v>918946</v>
      </c>
      <c r="L61" s="43"/>
      <c r="M61" s="43"/>
      <c r="N61" s="43">
        <f>K61+L61</f>
        <v>918946</v>
      </c>
      <c r="O61" s="43"/>
      <c r="P61" s="43">
        <v>0</v>
      </c>
      <c r="Q61" s="43"/>
      <c r="R61" s="43"/>
      <c r="S61" s="43">
        <f>SUM(P61:R61)</f>
        <v>0</v>
      </c>
      <c r="T61" s="43"/>
      <c r="U61" s="43">
        <f>K61-P61</f>
        <v>918946</v>
      </c>
      <c r="V61" s="43"/>
      <c r="W61" s="43"/>
      <c r="X61" s="43">
        <f>SUM(U61:W61)</f>
        <v>918946</v>
      </c>
      <c r="Y61" s="54">
        <f>(P61/K61)*100</f>
        <v>0</v>
      </c>
      <c r="Z61" s="54">
        <v>0</v>
      </c>
      <c r="AA61" s="44" t="s">
        <v>113</v>
      </c>
      <c r="AB61" s="45" t="s">
        <v>150</v>
      </c>
      <c r="AC61" s="45"/>
      <c r="AD61" s="55"/>
    </row>
    <row r="62" spans="2:30" s="40" customFormat="1" x14ac:dyDescent="0.2">
      <c r="B62" s="49"/>
      <c r="C62" s="50"/>
      <c r="D62" s="93"/>
      <c r="E62" s="42"/>
      <c r="F62" s="51"/>
      <c r="G62" s="52"/>
      <c r="H62" s="53"/>
      <c r="I62" s="53"/>
      <c r="J62" s="48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54"/>
      <c r="Z62" s="54"/>
      <c r="AA62" s="44"/>
      <c r="AB62" s="45"/>
      <c r="AC62" s="45"/>
      <c r="AD62" s="55"/>
    </row>
    <row r="63" spans="2:30" s="40" customFormat="1" ht="33.75" x14ac:dyDescent="0.2">
      <c r="B63" s="49" t="s">
        <v>151</v>
      </c>
      <c r="C63" s="50"/>
      <c r="D63" s="41" t="s">
        <v>152</v>
      </c>
      <c r="E63" s="42" t="s">
        <v>54</v>
      </c>
      <c r="F63" s="51" t="s">
        <v>153</v>
      </c>
      <c r="G63" s="52" t="s">
        <v>52</v>
      </c>
      <c r="H63" s="53"/>
      <c r="I63" s="53"/>
      <c r="J63" s="48"/>
      <c r="K63" s="43">
        <v>405945</v>
      </c>
      <c r="L63" s="43"/>
      <c r="M63" s="43"/>
      <c r="N63" s="43">
        <f>K63+L63</f>
        <v>405945</v>
      </c>
      <c r="O63" s="43"/>
      <c r="P63" s="43">
        <v>120704</v>
      </c>
      <c r="Q63" s="43"/>
      <c r="R63" s="43"/>
      <c r="S63" s="43">
        <f>SUM(P63:R63)</f>
        <v>120704</v>
      </c>
      <c r="T63" s="43"/>
      <c r="U63" s="43">
        <f>K63-P63</f>
        <v>285241</v>
      </c>
      <c r="V63" s="43"/>
      <c r="W63" s="43"/>
      <c r="X63" s="43">
        <f>SUM(U63:W63)</f>
        <v>285241</v>
      </c>
      <c r="Y63" s="54">
        <f>(P63/K63)*100</f>
        <v>29.734077276478345</v>
      </c>
      <c r="Z63" s="54">
        <v>0</v>
      </c>
      <c r="AA63" s="44" t="s">
        <v>113</v>
      </c>
      <c r="AB63" s="45" t="s">
        <v>154</v>
      </c>
      <c r="AC63" s="45"/>
      <c r="AD63" s="55"/>
    </row>
    <row r="64" spans="2:30" s="40" customFormat="1" x14ac:dyDescent="0.2">
      <c r="B64" s="49"/>
      <c r="C64" s="50"/>
      <c r="D64" s="93"/>
      <c r="E64" s="42"/>
      <c r="F64" s="51"/>
      <c r="G64" s="52"/>
      <c r="H64" s="53"/>
      <c r="I64" s="53"/>
      <c r="J64" s="48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54"/>
      <c r="Z64" s="54"/>
      <c r="AA64" s="44"/>
      <c r="AB64" s="45"/>
      <c r="AC64" s="45"/>
      <c r="AD64" s="55"/>
    </row>
    <row r="65" spans="2:30" s="40" customFormat="1" x14ac:dyDescent="0.2">
      <c r="B65" s="49"/>
      <c r="C65" s="50"/>
      <c r="D65" s="93"/>
      <c r="E65" s="42"/>
      <c r="F65" s="51"/>
      <c r="G65" s="52"/>
      <c r="H65" s="53"/>
      <c r="I65" s="53"/>
      <c r="J65" s="48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54"/>
      <c r="Z65" s="54"/>
      <c r="AA65" s="44"/>
      <c r="AB65" s="45"/>
      <c r="AC65" s="45"/>
      <c r="AD65" s="55"/>
    </row>
    <row r="66" spans="2:30" s="40" customFormat="1" x14ac:dyDescent="0.2">
      <c r="B66" s="49"/>
      <c r="C66" s="50"/>
      <c r="D66" s="93"/>
      <c r="E66" s="42"/>
      <c r="F66" s="51"/>
      <c r="G66" s="52"/>
      <c r="H66" s="53"/>
      <c r="I66" s="53"/>
      <c r="J66" s="48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54"/>
      <c r="Z66" s="54"/>
      <c r="AA66" s="44"/>
      <c r="AB66" s="45"/>
      <c r="AC66" s="45"/>
      <c r="AD66" s="55"/>
    </row>
    <row r="67" spans="2:30" s="40" customFormat="1" x14ac:dyDescent="0.2">
      <c r="B67" s="49"/>
      <c r="C67" s="50"/>
      <c r="D67" s="93"/>
      <c r="E67" s="42"/>
      <c r="F67" s="51"/>
      <c r="G67" s="52"/>
      <c r="H67" s="53"/>
      <c r="I67" s="53"/>
      <c r="J67" s="48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54"/>
      <c r="Z67" s="54"/>
      <c r="AA67" s="44"/>
      <c r="AB67" s="45"/>
      <c r="AC67" s="45"/>
      <c r="AD67" s="55"/>
    </row>
    <row r="68" spans="2:30" s="40" customFormat="1" x14ac:dyDescent="0.2">
      <c r="B68" s="49"/>
      <c r="C68" s="50"/>
      <c r="D68" s="93"/>
      <c r="E68" s="42"/>
      <c r="F68" s="51"/>
      <c r="G68" s="52"/>
      <c r="H68" s="53"/>
      <c r="I68" s="53"/>
      <c r="J68" s="48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54"/>
      <c r="Z68" s="54"/>
      <c r="AA68" s="44"/>
      <c r="AB68" s="45"/>
      <c r="AC68" s="45"/>
      <c r="AD68" s="55"/>
    </row>
    <row r="69" spans="2:30" s="40" customFormat="1" x14ac:dyDescent="0.2">
      <c r="B69" s="49"/>
      <c r="C69" s="50"/>
      <c r="D69" s="93"/>
      <c r="E69" s="42"/>
      <c r="F69" s="51"/>
      <c r="G69" s="52"/>
      <c r="H69" s="53"/>
      <c r="I69" s="53"/>
      <c r="J69" s="48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54"/>
      <c r="Z69" s="54"/>
      <c r="AA69" s="44"/>
      <c r="AB69" s="45"/>
      <c r="AC69" s="45"/>
      <c r="AD69" s="55"/>
    </row>
    <row r="70" spans="2:30" s="40" customFormat="1" x14ac:dyDescent="0.2">
      <c r="B70" s="49"/>
      <c r="C70" s="50"/>
      <c r="D70" s="93"/>
      <c r="E70" s="42"/>
      <c r="F70" s="51"/>
      <c r="G70" s="52"/>
      <c r="H70" s="53"/>
      <c r="I70" s="53"/>
      <c r="J70" s="48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54"/>
      <c r="Z70" s="54"/>
      <c r="AA70" s="44"/>
      <c r="AB70" s="45"/>
      <c r="AC70" s="45"/>
      <c r="AD70" s="55"/>
    </row>
    <row r="71" spans="2:30" s="40" customFormat="1" x14ac:dyDescent="0.2">
      <c r="B71" s="49"/>
      <c r="C71" s="50"/>
      <c r="D71" s="93"/>
      <c r="E71" s="42"/>
      <c r="F71" s="51"/>
      <c r="G71" s="52"/>
      <c r="H71" s="53"/>
      <c r="I71" s="53"/>
      <c r="J71" s="48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54"/>
      <c r="Z71" s="54"/>
      <c r="AA71" s="44"/>
      <c r="AB71" s="45"/>
      <c r="AC71" s="45"/>
      <c r="AD71" s="55"/>
    </row>
    <row r="72" spans="2:30" s="40" customFormat="1" x14ac:dyDescent="0.2">
      <c r="B72" s="49"/>
      <c r="C72" s="50"/>
      <c r="D72" s="93"/>
      <c r="E72" s="42"/>
      <c r="F72" s="51"/>
      <c r="G72" s="52"/>
      <c r="H72" s="53"/>
      <c r="I72" s="53"/>
      <c r="J72" s="48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54"/>
      <c r="Z72" s="54"/>
      <c r="AA72" s="44"/>
      <c r="AB72" s="45"/>
      <c r="AC72" s="45"/>
      <c r="AD72" s="55"/>
    </row>
    <row r="73" spans="2:30" s="40" customFormat="1" x14ac:dyDescent="0.2">
      <c r="B73" s="49"/>
      <c r="C73" s="50"/>
      <c r="D73" s="93"/>
      <c r="E73" s="42"/>
      <c r="F73" s="51"/>
      <c r="G73" s="52"/>
      <c r="H73" s="53"/>
      <c r="I73" s="53"/>
      <c r="J73" s="48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54"/>
      <c r="Z73" s="54"/>
      <c r="AA73" s="44"/>
      <c r="AB73" s="45"/>
      <c r="AC73" s="45"/>
      <c r="AD73" s="55"/>
    </row>
    <row r="74" spans="2:30" s="40" customFormat="1" x14ac:dyDescent="0.2">
      <c r="B74" s="47"/>
      <c r="C74" s="50"/>
      <c r="D74" s="46" t="s">
        <v>96</v>
      </c>
      <c r="E74" s="47"/>
      <c r="F74" s="52"/>
      <c r="G74" s="52"/>
      <c r="H74" s="53"/>
      <c r="I74" s="53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54"/>
      <c r="Z74" s="54"/>
      <c r="AA74" s="44"/>
      <c r="AB74" s="45"/>
      <c r="AC74" s="47"/>
      <c r="AD74" s="56"/>
    </row>
    <row r="75" spans="2:30" s="40" customFormat="1" ht="33.75" x14ac:dyDescent="0.2">
      <c r="B75" s="49" t="s">
        <v>98</v>
      </c>
      <c r="C75" s="50"/>
      <c r="D75" s="41" t="s">
        <v>97</v>
      </c>
      <c r="E75" s="42" t="s">
        <v>99</v>
      </c>
      <c r="F75" s="51" t="s">
        <v>100</v>
      </c>
      <c r="G75" s="52" t="s">
        <v>52</v>
      </c>
      <c r="H75" s="53"/>
      <c r="I75" s="53"/>
      <c r="J75" s="48"/>
      <c r="K75" s="43">
        <v>976421</v>
      </c>
      <c r="L75" s="43"/>
      <c r="M75" s="43"/>
      <c r="N75" s="43">
        <f>K75+L75</f>
        <v>976421</v>
      </c>
      <c r="O75" s="43"/>
      <c r="P75" s="43">
        <v>0</v>
      </c>
      <c r="Q75" s="43"/>
      <c r="R75" s="43"/>
      <c r="S75" s="43">
        <f>SUM(P75:R75)</f>
        <v>0</v>
      </c>
      <c r="T75" s="43"/>
      <c r="U75" s="43">
        <f>K75-P75</f>
        <v>976421</v>
      </c>
      <c r="V75" s="43"/>
      <c r="W75" s="43"/>
      <c r="X75" s="43">
        <f>SUM(U75:W75)</f>
        <v>976421</v>
      </c>
      <c r="Y75" s="54">
        <f>(P75/K75)*100</f>
        <v>0</v>
      </c>
      <c r="Z75" s="54">
        <v>0</v>
      </c>
      <c r="AA75" s="44" t="s">
        <v>101</v>
      </c>
      <c r="AB75" s="45" t="s">
        <v>102</v>
      </c>
      <c r="AC75" s="45"/>
      <c r="AD75" s="55"/>
    </row>
    <row r="76" spans="2:30" s="40" customFormat="1" x14ac:dyDescent="0.2">
      <c r="B76" s="49"/>
      <c r="C76" s="50"/>
      <c r="D76" s="41"/>
      <c r="E76" s="42"/>
      <c r="F76" s="51"/>
      <c r="G76" s="52"/>
      <c r="H76" s="53"/>
      <c r="I76" s="53"/>
      <c r="J76" s="48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54"/>
      <c r="Z76" s="54"/>
      <c r="AA76" s="44"/>
      <c r="AB76" s="45"/>
      <c r="AC76" s="45"/>
      <c r="AD76" s="55"/>
    </row>
    <row r="77" spans="2:30" s="40" customFormat="1" x14ac:dyDescent="0.2">
      <c r="B77" s="49"/>
      <c r="C77" s="50"/>
      <c r="D77" s="46" t="s">
        <v>121</v>
      </c>
      <c r="E77" s="42"/>
      <c r="F77" s="51"/>
      <c r="G77" s="52"/>
      <c r="H77" s="53"/>
      <c r="I77" s="53"/>
      <c r="J77" s="48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54"/>
      <c r="Z77" s="54"/>
      <c r="AA77" s="44"/>
      <c r="AB77" s="45"/>
      <c r="AC77" s="45"/>
      <c r="AD77" s="55"/>
    </row>
    <row r="78" spans="2:30" s="40" customFormat="1" ht="33.75" x14ac:dyDescent="0.2">
      <c r="B78" s="49" t="s">
        <v>103</v>
      </c>
      <c r="C78" s="50"/>
      <c r="D78" s="41" t="s">
        <v>104</v>
      </c>
      <c r="E78" s="42" t="s">
        <v>105</v>
      </c>
      <c r="F78" s="51" t="s">
        <v>106</v>
      </c>
      <c r="G78" s="52" t="s">
        <v>52</v>
      </c>
      <c r="H78" s="53"/>
      <c r="I78" s="53"/>
      <c r="J78" s="48"/>
      <c r="K78" s="43">
        <v>627644</v>
      </c>
      <c r="L78" s="43"/>
      <c r="M78" s="43"/>
      <c r="N78" s="43">
        <f>K78+L78</f>
        <v>627644</v>
      </c>
      <c r="O78" s="43"/>
      <c r="P78" s="43">
        <v>0</v>
      </c>
      <c r="Q78" s="43"/>
      <c r="R78" s="43"/>
      <c r="S78" s="43">
        <f>SUM(P78:R78)</f>
        <v>0</v>
      </c>
      <c r="T78" s="43"/>
      <c r="U78" s="43">
        <f>K78-P78</f>
        <v>627644</v>
      </c>
      <c r="V78" s="43"/>
      <c r="W78" s="43"/>
      <c r="X78" s="43">
        <f>SUM(U78:W78)</f>
        <v>627644</v>
      </c>
      <c r="Y78" s="54">
        <f>(P78/K78)*100</f>
        <v>0</v>
      </c>
      <c r="Z78" s="54">
        <v>0</v>
      </c>
      <c r="AA78" s="44" t="s">
        <v>107</v>
      </c>
      <c r="AB78" s="45" t="s">
        <v>108</v>
      </c>
      <c r="AC78" s="45"/>
      <c r="AD78" s="55"/>
    </row>
    <row r="79" spans="2:30" s="40" customFormat="1" x14ac:dyDescent="0.2">
      <c r="B79" s="49"/>
      <c r="C79" s="50"/>
      <c r="D79" s="41"/>
      <c r="E79" s="42"/>
      <c r="F79" s="51"/>
      <c r="G79" s="52"/>
      <c r="H79" s="53"/>
      <c r="I79" s="53"/>
      <c r="J79" s="48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54"/>
      <c r="Z79" s="54"/>
      <c r="AA79" s="44"/>
      <c r="AB79" s="45"/>
      <c r="AC79" s="45"/>
      <c r="AD79" s="55"/>
    </row>
    <row r="80" spans="2:30" s="40" customFormat="1" ht="33.75" x14ac:dyDescent="0.2">
      <c r="B80" s="49" t="s">
        <v>109</v>
      </c>
      <c r="C80" s="50"/>
      <c r="D80" s="41" t="s">
        <v>110</v>
      </c>
      <c r="E80" s="42" t="s">
        <v>111</v>
      </c>
      <c r="F80" s="51" t="s">
        <v>112</v>
      </c>
      <c r="G80" s="52" t="s">
        <v>52</v>
      </c>
      <c r="H80" s="53"/>
      <c r="I80" s="53"/>
      <c r="J80" s="48"/>
      <c r="K80" s="43">
        <v>1369112</v>
      </c>
      <c r="L80" s="43"/>
      <c r="M80" s="43"/>
      <c r="N80" s="43">
        <f>K80+L80</f>
        <v>1369112</v>
      </c>
      <c r="O80" s="43"/>
      <c r="P80" s="43">
        <v>1257200</v>
      </c>
      <c r="Q80" s="43"/>
      <c r="R80" s="43"/>
      <c r="S80" s="43">
        <f>SUM(P80:R80)</f>
        <v>1257200</v>
      </c>
      <c r="T80" s="43"/>
      <c r="U80" s="43">
        <f>K80-P80</f>
        <v>111912</v>
      </c>
      <c r="V80" s="43"/>
      <c r="W80" s="43"/>
      <c r="X80" s="43">
        <f>SUM(U80:W80)</f>
        <v>111912</v>
      </c>
      <c r="Y80" s="54">
        <f>(P80/K80)*100</f>
        <v>91.825942654801068</v>
      </c>
      <c r="Z80" s="54">
        <v>0</v>
      </c>
      <c r="AA80" s="44" t="s">
        <v>113</v>
      </c>
      <c r="AB80" s="45" t="s">
        <v>114</v>
      </c>
      <c r="AC80" s="45"/>
      <c r="AD80" s="55"/>
    </row>
    <row r="81" spans="2:31" s="40" customFormat="1" x14ac:dyDescent="0.2">
      <c r="B81" s="49"/>
      <c r="C81" s="50"/>
      <c r="D81" s="41"/>
      <c r="E81" s="42"/>
      <c r="F81" s="51"/>
      <c r="G81" s="52"/>
      <c r="H81" s="53"/>
      <c r="I81" s="53"/>
      <c r="J81" s="48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54"/>
      <c r="Z81" s="54"/>
      <c r="AA81" s="44"/>
      <c r="AB81" s="45"/>
      <c r="AC81" s="45"/>
      <c r="AD81" s="55"/>
    </row>
    <row r="82" spans="2:31" s="40" customFormat="1" x14ac:dyDescent="0.2">
      <c r="B82" s="49"/>
      <c r="C82" s="50"/>
      <c r="D82" s="41"/>
      <c r="E82" s="42"/>
      <c r="F82" s="51"/>
      <c r="G82" s="52"/>
      <c r="H82" s="53"/>
      <c r="I82" s="53"/>
      <c r="J82" s="48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54"/>
      <c r="Z82" s="54"/>
      <c r="AA82" s="44"/>
      <c r="AB82" s="45"/>
      <c r="AC82" s="45"/>
      <c r="AD82" s="55"/>
    </row>
    <row r="83" spans="2:31" s="40" customFormat="1" x14ac:dyDescent="0.2">
      <c r="B83" s="49"/>
      <c r="C83" s="50"/>
      <c r="D83" s="41"/>
      <c r="E83" s="42"/>
      <c r="F83" s="51"/>
      <c r="G83" s="52"/>
      <c r="H83" s="53"/>
      <c r="I83" s="53"/>
      <c r="J83" s="48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54"/>
      <c r="Z83" s="54"/>
      <c r="AA83" s="44"/>
      <c r="AB83" s="45"/>
      <c r="AC83" s="45"/>
      <c r="AD83" s="55"/>
    </row>
    <row r="84" spans="2:31" s="40" customFormat="1" x14ac:dyDescent="0.2">
      <c r="B84" s="49"/>
      <c r="C84" s="50"/>
      <c r="D84" s="41"/>
      <c r="E84" s="42"/>
      <c r="F84" s="51"/>
      <c r="G84" s="52"/>
      <c r="H84" s="53"/>
      <c r="I84" s="53"/>
      <c r="J84" s="48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54"/>
      <c r="Z84" s="54"/>
      <c r="AA84" s="44"/>
      <c r="AB84" s="45"/>
      <c r="AC84" s="45"/>
      <c r="AD84" s="55"/>
    </row>
    <row r="85" spans="2:31" s="40" customFormat="1" x14ac:dyDescent="0.2">
      <c r="B85" s="49"/>
      <c r="C85" s="50"/>
      <c r="D85" s="41"/>
      <c r="E85" s="42"/>
      <c r="F85" s="51"/>
      <c r="G85" s="52"/>
      <c r="H85" s="53"/>
      <c r="I85" s="53"/>
      <c r="J85" s="48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54"/>
      <c r="Z85" s="54"/>
      <c r="AA85" s="44"/>
      <c r="AB85" s="45"/>
      <c r="AC85" s="45"/>
      <c r="AD85" s="55"/>
    </row>
    <row r="86" spans="2:31" s="40" customFormat="1" x14ac:dyDescent="0.2">
      <c r="B86" s="49"/>
      <c r="C86" s="50"/>
      <c r="D86" s="41"/>
      <c r="E86" s="42"/>
      <c r="F86" s="51"/>
      <c r="G86" s="52"/>
      <c r="H86" s="53"/>
      <c r="I86" s="53"/>
      <c r="J86" s="48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54"/>
      <c r="Z86" s="54"/>
      <c r="AA86" s="44"/>
      <c r="AB86" s="45"/>
      <c r="AC86" s="45"/>
      <c r="AD86" s="55"/>
    </row>
    <row r="87" spans="2:31" s="40" customFormat="1" x14ac:dyDescent="0.2">
      <c r="B87" s="49"/>
      <c r="C87" s="50"/>
      <c r="D87" s="41"/>
      <c r="E87" s="42"/>
      <c r="F87" s="51"/>
      <c r="G87" s="52"/>
      <c r="H87" s="53"/>
      <c r="I87" s="53"/>
      <c r="J87" s="48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54"/>
      <c r="Z87" s="54"/>
      <c r="AA87" s="44"/>
      <c r="AB87" s="45"/>
      <c r="AC87" s="45"/>
      <c r="AD87" s="55"/>
    </row>
    <row r="88" spans="2:31" s="40" customFormat="1" ht="115.5" customHeight="1" x14ac:dyDescent="0.2">
      <c r="B88" s="49"/>
      <c r="C88" s="50"/>
      <c r="D88" s="41"/>
      <c r="E88" s="42"/>
      <c r="F88" s="51"/>
      <c r="G88" s="52"/>
      <c r="H88" s="53"/>
      <c r="I88" s="53"/>
      <c r="J88" s="48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54"/>
      <c r="Z88" s="54"/>
      <c r="AA88" s="44"/>
      <c r="AB88" s="45"/>
      <c r="AC88" s="45"/>
      <c r="AD88" s="55"/>
    </row>
    <row r="89" spans="2:31" s="40" customFormat="1" ht="108" customHeight="1" x14ac:dyDescent="0.2">
      <c r="B89" s="49"/>
      <c r="C89" s="50"/>
      <c r="D89" s="41"/>
      <c r="E89" s="42"/>
      <c r="F89" s="51"/>
      <c r="G89" s="52"/>
      <c r="H89" s="53"/>
      <c r="I89" s="53"/>
      <c r="J89" s="48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54"/>
      <c r="Z89" s="54"/>
      <c r="AA89" s="44"/>
      <c r="AB89" s="45"/>
      <c r="AC89" s="45"/>
      <c r="AD89" s="55"/>
    </row>
    <row r="90" spans="2:31" s="40" customFormat="1" x14ac:dyDescent="0.2">
      <c r="B90" s="49"/>
      <c r="C90" s="50"/>
      <c r="D90" s="41"/>
      <c r="E90" s="42"/>
      <c r="F90" s="51"/>
      <c r="G90" s="52"/>
      <c r="H90" s="53"/>
      <c r="I90" s="53"/>
      <c r="J90" s="48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54"/>
      <c r="Z90" s="54"/>
      <c r="AA90" s="44"/>
      <c r="AB90" s="45"/>
      <c r="AC90" s="45"/>
      <c r="AD90" s="55"/>
    </row>
    <row r="91" spans="2:31" s="40" customFormat="1" ht="45" customHeight="1" x14ac:dyDescent="0.2">
      <c r="B91" s="49"/>
      <c r="C91" s="50"/>
      <c r="D91" s="41"/>
      <c r="E91" s="42"/>
      <c r="F91" s="51"/>
      <c r="G91" s="52"/>
      <c r="H91" s="53"/>
      <c r="I91" s="53"/>
      <c r="J91" s="48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54"/>
      <c r="Z91" s="54"/>
      <c r="AA91" s="44"/>
      <c r="AB91" s="45"/>
      <c r="AC91" s="45"/>
      <c r="AD91" s="55"/>
    </row>
    <row r="92" spans="2:31" s="40" customFormat="1" ht="18.75" customHeight="1" x14ac:dyDescent="0.2">
      <c r="B92" s="85"/>
      <c r="C92" s="57"/>
      <c r="D92" s="58"/>
      <c r="E92" s="86"/>
      <c r="F92" s="87"/>
      <c r="G92" s="59"/>
      <c r="H92" s="60"/>
      <c r="I92" s="60"/>
      <c r="J92" s="61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3"/>
      <c r="Z92" s="63"/>
      <c r="AA92" s="64"/>
      <c r="AB92" s="65"/>
      <c r="AC92" s="65"/>
      <c r="AD92" s="88"/>
      <c r="AE92" s="89"/>
    </row>
    <row r="93" spans="2:31" s="1" customFormat="1" x14ac:dyDescent="0.2">
      <c r="H93" s="66"/>
      <c r="I93" s="67" t="s">
        <v>28</v>
      </c>
      <c r="J93" s="22"/>
      <c r="K93" s="36">
        <f>SUM(K59:K92)</f>
        <v>4298068</v>
      </c>
      <c r="L93" s="36"/>
      <c r="M93" s="36"/>
      <c r="N93" s="36">
        <f>SUM(N59:N92)</f>
        <v>4298068</v>
      </c>
      <c r="O93" s="36"/>
      <c r="P93" s="36">
        <f>SUM(P59:P92)</f>
        <v>1377904</v>
      </c>
      <c r="Q93" s="36"/>
      <c r="R93" s="36"/>
      <c r="S93" s="36">
        <f>SUM(S59:S92)</f>
        <v>1377904</v>
      </c>
      <c r="T93" s="36"/>
      <c r="U93" s="36">
        <f>SUM(U59:U92)</f>
        <v>2920164</v>
      </c>
      <c r="V93" s="36"/>
      <c r="W93" s="36"/>
      <c r="X93" s="36">
        <f>SUM(X59:X92)</f>
        <v>2920164</v>
      </c>
      <c r="Y93" s="22"/>
      <c r="Z93" s="22"/>
    </row>
    <row r="94" spans="2:31" s="1" customFormat="1" x14ac:dyDescent="0.2">
      <c r="H94" s="66"/>
      <c r="I94" s="67" t="s">
        <v>29</v>
      </c>
      <c r="J94" s="23"/>
      <c r="K94" s="68">
        <f>+K46+K93</f>
        <v>22581517</v>
      </c>
      <c r="L94" s="68"/>
      <c r="M94" s="68"/>
      <c r="N94" s="68">
        <f t="shared" ref="N94:X94" si="0">+N46+N93</f>
        <v>22581517</v>
      </c>
      <c r="O94" s="68"/>
      <c r="P94" s="68">
        <f t="shared" si="0"/>
        <v>8645635</v>
      </c>
      <c r="Q94" s="68"/>
      <c r="R94" s="68"/>
      <c r="S94" s="68">
        <f t="shared" si="0"/>
        <v>8645635</v>
      </c>
      <c r="T94" s="68"/>
      <c r="U94" s="68">
        <f t="shared" si="0"/>
        <v>13935882</v>
      </c>
      <c r="V94" s="68"/>
      <c r="W94" s="68"/>
      <c r="X94" s="68">
        <f t="shared" si="0"/>
        <v>13935882</v>
      </c>
      <c r="Y94" s="23"/>
      <c r="Z94" s="23"/>
    </row>
    <row r="95" spans="2:31" s="1" customFormat="1" x14ac:dyDescent="0.2">
      <c r="H95" s="66"/>
      <c r="I95" s="67" t="s">
        <v>30</v>
      </c>
      <c r="J95" s="23"/>
      <c r="K95" s="68">
        <f>K94</f>
        <v>22581517</v>
      </c>
      <c r="L95" s="68"/>
      <c r="M95" s="68"/>
      <c r="N95" s="68">
        <f>N94</f>
        <v>22581517</v>
      </c>
      <c r="O95" s="68"/>
      <c r="P95" s="68">
        <f>P94</f>
        <v>8645635</v>
      </c>
      <c r="Q95" s="68"/>
      <c r="R95" s="68"/>
      <c r="S95" s="68">
        <f>S94</f>
        <v>8645635</v>
      </c>
      <c r="T95" s="68"/>
      <c r="U95" s="68">
        <f>U94</f>
        <v>13935882</v>
      </c>
      <c r="V95" s="68"/>
      <c r="W95" s="68"/>
      <c r="X95" s="68">
        <f>X94</f>
        <v>13935882</v>
      </c>
      <c r="Y95" s="23"/>
      <c r="Z95" s="23"/>
    </row>
    <row r="96" spans="2:31" s="1" customFormat="1" x14ac:dyDescent="0.2">
      <c r="H96" s="66"/>
      <c r="I96" s="66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2:30" s="1" customFormat="1" ht="12" thickBot="1" x14ac:dyDescent="0.25">
      <c r="D97" s="25"/>
      <c r="H97" s="66"/>
      <c r="I97" s="66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101"/>
      <c r="Z97" s="101"/>
      <c r="AA97" s="101"/>
      <c r="AB97" s="101"/>
      <c r="AC97" s="101"/>
    </row>
    <row r="98" spans="2:30" s="1" customFormat="1" x14ac:dyDescent="0.2">
      <c r="D98" s="102" t="s">
        <v>155</v>
      </c>
      <c r="E98" s="102"/>
      <c r="H98" s="66"/>
      <c r="I98" s="66"/>
      <c r="J98" s="5"/>
      <c r="K98" s="5"/>
      <c r="L98" s="5"/>
      <c r="M98" s="103"/>
      <c r="N98" s="103"/>
      <c r="O98" s="103"/>
      <c r="P98" s="5"/>
      <c r="Q98" s="5"/>
      <c r="R98" s="5"/>
      <c r="S98" s="5"/>
      <c r="T98" s="5"/>
      <c r="U98" s="5"/>
      <c r="V98" s="5"/>
      <c r="W98" s="5"/>
      <c r="X98" s="5"/>
      <c r="Y98" s="104" t="s">
        <v>58</v>
      </c>
      <c r="Z98" s="105"/>
      <c r="AA98" s="105"/>
      <c r="AB98" s="105"/>
      <c r="AC98" s="105"/>
    </row>
    <row r="99" spans="2:30" s="1" customFormat="1" ht="23.25" customHeight="1" x14ac:dyDescent="0.2">
      <c r="D99" s="106" t="s">
        <v>156</v>
      </c>
      <c r="E99" s="106"/>
      <c r="H99" s="66"/>
      <c r="I99" s="66"/>
      <c r="J99" s="5"/>
      <c r="K99" s="5"/>
      <c r="L99" s="5"/>
      <c r="M99" s="103"/>
      <c r="N99" s="103"/>
      <c r="O99" s="103"/>
      <c r="P99" s="5"/>
      <c r="Q99" s="5"/>
      <c r="R99" s="5"/>
      <c r="S99" s="5"/>
      <c r="T99" s="5"/>
      <c r="U99" s="5"/>
      <c r="V99" s="5"/>
      <c r="W99" s="5"/>
      <c r="X99" s="107" t="s">
        <v>60</v>
      </c>
      <c r="Y99" s="107"/>
      <c r="Z99" s="107"/>
      <c r="AA99" s="107"/>
      <c r="AB99" s="107"/>
      <c r="AC99" s="107"/>
      <c r="AD99" s="107"/>
    </row>
    <row r="100" spans="2:30" s="70" customFormat="1" x14ac:dyDescent="0.2">
      <c r="C100" s="71" t="s">
        <v>43</v>
      </c>
      <c r="D100" s="72" t="s">
        <v>93</v>
      </c>
      <c r="E100" s="72"/>
      <c r="F100" s="72"/>
      <c r="H100" s="73"/>
      <c r="I100" s="73"/>
      <c r="J100" s="74"/>
      <c r="K100" s="6"/>
      <c r="L100" s="75"/>
      <c r="M100" s="75"/>
      <c r="N100" s="75"/>
      <c r="O100" s="75"/>
      <c r="P100" s="74"/>
      <c r="Q100" s="6"/>
      <c r="R100" s="75"/>
      <c r="S100" s="75"/>
      <c r="T100" s="75"/>
      <c r="U100" s="75"/>
      <c r="V100" s="75"/>
      <c r="W100" s="74"/>
      <c r="X100" s="6"/>
      <c r="Y100" s="75"/>
      <c r="Z100" s="75"/>
    </row>
    <row r="101" spans="2:30" s="1" customFormat="1" ht="5.25" customHeight="1" x14ac:dyDescent="0.2">
      <c r="B101" s="70"/>
      <c r="C101" s="71"/>
      <c r="H101" s="66"/>
      <c r="I101" s="66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2:30" s="2" customFormat="1" x14ac:dyDescent="0.2">
      <c r="B102" s="76" t="s">
        <v>1</v>
      </c>
      <c r="C102" s="76" t="s">
        <v>4</v>
      </c>
      <c r="D102" s="76"/>
      <c r="E102" s="76"/>
      <c r="F102" s="76"/>
      <c r="G102" s="76"/>
      <c r="H102" s="108" t="s">
        <v>11</v>
      </c>
      <c r="I102" s="109"/>
      <c r="J102" s="110" t="s">
        <v>37</v>
      </c>
      <c r="K102" s="111"/>
      <c r="L102" s="111"/>
      <c r="M102" s="111"/>
      <c r="N102" s="112"/>
      <c r="O102" s="110" t="s">
        <v>61</v>
      </c>
      <c r="P102" s="111"/>
      <c r="Q102" s="111"/>
      <c r="R102" s="111"/>
      <c r="S102" s="112"/>
      <c r="T102" s="110" t="s">
        <v>38</v>
      </c>
      <c r="U102" s="111"/>
      <c r="V102" s="111"/>
      <c r="W102" s="111"/>
      <c r="X102" s="112"/>
      <c r="Y102" s="77" t="s">
        <v>26</v>
      </c>
      <c r="Z102" s="77" t="s">
        <v>26</v>
      </c>
      <c r="AA102" s="108" t="s">
        <v>17</v>
      </c>
      <c r="AB102" s="113"/>
      <c r="AC102" s="109"/>
      <c r="AD102" s="78"/>
    </row>
    <row r="103" spans="2:30" s="2" customFormat="1" x14ac:dyDescent="0.2">
      <c r="B103" s="7" t="s">
        <v>2</v>
      </c>
      <c r="C103" s="7" t="s">
        <v>5</v>
      </c>
      <c r="D103" s="7" t="s">
        <v>6</v>
      </c>
      <c r="E103" s="7" t="s">
        <v>7</v>
      </c>
      <c r="F103" s="7" t="s">
        <v>8</v>
      </c>
      <c r="G103" s="7" t="s">
        <v>10</v>
      </c>
      <c r="H103" s="79" t="s">
        <v>12</v>
      </c>
      <c r="I103" s="79" t="s">
        <v>25</v>
      </c>
      <c r="J103" s="110" t="s">
        <v>33</v>
      </c>
      <c r="K103" s="112"/>
      <c r="L103" s="8"/>
      <c r="M103" s="8" t="s">
        <v>15</v>
      </c>
      <c r="N103" s="8"/>
      <c r="O103" s="110" t="s">
        <v>33</v>
      </c>
      <c r="P103" s="112"/>
      <c r="Q103" s="8"/>
      <c r="R103" s="8" t="s">
        <v>15</v>
      </c>
      <c r="S103" s="8" t="s">
        <v>13</v>
      </c>
      <c r="T103" s="110" t="s">
        <v>33</v>
      </c>
      <c r="U103" s="112"/>
      <c r="V103" s="8"/>
      <c r="W103" s="8" t="s">
        <v>15</v>
      </c>
      <c r="X103" s="8" t="s">
        <v>13</v>
      </c>
      <c r="Y103" s="8" t="s">
        <v>27</v>
      </c>
      <c r="Z103" s="8" t="s">
        <v>27</v>
      </c>
      <c r="AA103" s="7" t="s">
        <v>18</v>
      </c>
      <c r="AB103" s="7" t="s">
        <v>20</v>
      </c>
      <c r="AC103" s="7" t="s">
        <v>22</v>
      </c>
      <c r="AD103" s="80" t="s">
        <v>24</v>
      </c>
    </row>
    <row r="104" spans="2:30" s="2" customFormat="1" x14ac:dyDescent="0.2">
      <c r="B104" s="7" t="s">
        <v>3</v>
      </c>
      <c r="C104" s="7"/>
      <c r="D104" s="7"/>
      <c r="E104" s="7"/>
      <c r="F104" s="7" t="s">
        <v>31</v>
      </c>
      <c r="G104" s="7" t="s">
        <v>9</v>
      </c>
      <c r="H104" s="79"/>
      <c r="I104" s="79"/>
      <c r="J104" s="8" t="s">
        <v>14</v>
      </c>
      <c r="K104" s="8" t="s">
        <v>32</v>
      </c>
      <c r="L104" s="8" t="s">
        <v>39</v>
      </c>
      <c r="M104" s="8" t="s">
        <v>34</v>
      </c>
      <c r="N104" s="8" t="s">
        <v>13</v>
      </c>
      <c r="O104" s="8" t="s">
        <v>14</v>
      </c>
      <c r="P104" s="8" t="s">
        <v>32</v>
      </c>
      <c r="Q104" s="8" t="s">
        <v>39</v>
      </c>
      <c r="R104" s="8" t="s">
        <v>34</v>
      </c>
      <c r="S104" s="8"/>
      <c r="T104" s="8" t="s">
        <v>14</v>
      </c>
      <c r="U104" s="8" t="s">
        <v>32</v>
      </c>
      <c r="V104" s="8" t="s">
        <v>39</v>
      </c>
      <c r="W104" s="8" t="s">
        <v>34</v>
      </c>
      <c r="X104" s="8"/>
      <c r="Y104" s="8" t="s">
        <v>40</v>
      </c>
      <c r="Z104" s="8" t="s">
        <v>16</v>
      </c>
      <c r="AA104" s="7" t="s">
        <v>19</v>
      </c>
      <c r="AB104" s="7" t="s">
        <v>21</v>
      </c>
      <c r="AC104" s="7" t="s">
        <v>23</v>
      </c>
      <c r="AD104" s="80"/>
    </row>
    <row r="105" spans="2:30" s="2" customFormat="1" ht="9.75" customHeight="1" x14ac:dyDescent="0.2">
      <c r="B105" s="81"/>
      <c r="C105" s="81"/>
      <c r="D105" s="81"/>
      <c r="E105" s="81"/>
      <c r="F105" s="81" t="s">
        <v>41</v>
      </c>
      <c r="G105" s="81"/>
      <c r="H105" s="82"/>
      <c r="I105" s="82"/>
      <c r="J105" s="83"/>
      <c r="K105" s="83"/>
      <c r="L105" s="83"/>
      <c r="M105" s="83" t="s">
        <v>35</v>
      </c>
      <c r="N105" s="83"/>
      <c r="O105" s="83"/>
      <c r="P105" s="83"/>
      <c r="Q105" s="83"/>
      <c r="R105" s="83" t="s">
        <v>35</v>
      </c>
      <c r="S105" s="83"/>
      <c r="T105" s="83"/>
      <c r="U105" s="83"/>
      <c r="V105" s="83"/>
      <c r="W105" s="83" t="s">
        <v>35</v>
      </c>
      <c r="X105" s="83"/>
      <c r="Y105" s="83"/>
      <c r="Z105" s="83"/>
      <c r="AA105" s="81"/>
      <c r="AB105" s="81"/>
      <c r="AC105" s="81"/>
      <c r="AD105" s="84"/>
    </row>
    <row r="106" spans="2:30" s="40" customFormat="1" hidden="1" x14ac:dyDescent="0.2">
      <c r="B106" s="49"/>
      <c r="C106" s="50"/>
      <c r="D106" s="93"/>
      <c r="E106" s="42"/>
      <c r="F106" s="51"/>
      <c r="G106" s="52"/>
      <c r="H106" s="53"/>
      <c r="I106" s="53"/>
      <c r="J106" s="48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54"/>
      <c r="Z106" s="54"/>
      <c r="AA106" s="44"/>
      <c r="AB106" s="45"/>
      <c r="AC106" s="45"/>
      <c r="AD106" s="55"/>
    </row>
    <row r="107" spans="2:30" s="40" customFormat="1" x14ac:dyDescent="0.2">
      <c r="B107" s="47"/>
      <c r="C107" s="50"/>
      <c r="D107" s="46" t="s">
        <v>81</v>
      </c>
      <c r="E107" s="47"/>
      <c r="F107" s="52"/>
      <c r="G107" s="52"/>
      <c r="H107" s="53"/>
      <c r="I107" s="53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54"/>
      <c r="Z107" s="54"/>
      <c r="AA107" s="44"/>
      <c r="AB107" s="45"/>
      <c r="AC107" s="47"/>
      <c r="AD107" s="56"/>
    </row>
    <row r="108" spans="2:30" s="40" customFormat="1" ht="33.75" x14ac:dyDescent="0.2">
      <c r="B108" s="49" t="s">
        <v>82</v>
      </c>
      <c r="C108" s="50"/>
      <c r="D108" s="41" t="s">
        <v>158</v>
      </c>
      <c r="E108" s="42" t="s">
        <v>159</v>
      </c>
      <c r="F108" s="51" t="s">
        <v>92</v>
      </c>
      <c r="G108" s="52" t="s">
        <v>52</v>
      </c>
      <c r="H108" s="53"/>
      <c r="I108" s="53"/>
      <c r="J108" s="48"/>
      <c r="K108" s="43">
        <v>386765</v>
      </c>
      <c r="L108" s="43"/>
      <c r="M108" s="43">
        <v>374164</v>
      </c>
      <c r="N108" s="43">
        <f>+K108+M108</f>
        <v>760929</v>
      </c>
      <c r="O108" s="43"/>
      <c r="P108" s="43">
        <v>376696</v>
      </c>
      <c r="Q108" s="43"/>
      <c r="R108" s="43">
        <v>112245</v>
      </c>
      <c r="S108" s="43">
        <f>+P108+R108</f>
        <v>488941</v>
      </c>
      <c r="T108" s="43"/>
      <c r="U108" s="43">
        <f>K108-P108</f>
        <v>10069</v>
      </c>
      <c r="V108" s="43"/>
      <c r="W108" s="43">
        <f>+M108-R108</f>
        <v>261919</v>
      </c>
      <c r="X108" s="43">
        <f>SUM(U108:W108)</f>
        <v>271988</v>
      </c>
      <c r="Y108" s="54">
        <f>(P108/K108)*100</f>
        <v>97.396610344783014</v>
      </c>
      <c r="Z108" s="54">
        <v>30</v>
      </c>
      <c r="AA108" s="44" t="s">
        <v>174</v>
      </c>
      <c r="AB108" s="45" t="s">
        <v>175</v>
      </c>
      <c r="AC108" s="45"/>
      <c r="AD108" s="55"/>
    </row>
    <row r="109" spans="2:30" s="40" customFormat="1" x14ac:dyDescent="0.2">
      <c r="B109" s="98"/>
      <c r="C109" s="50"/>
      <c r="D109" s="41"/>
      <c r="E109" s="42"/>
      <c r="F109" s="51"/>
      <c r="G109" s="52"/>
      <c r="H109" s="53"/>
      <c r="I109" s="53"/>
      <c r="J109" s="48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54"/>
      <c r="Z109" s="54"/>
      <c r="AA109" s="44"/>
      <c r="AB109" s="45"/>
      <c r="AC109" s="45"/>
      <c r="AD109" s="55"/>
    </row>
    <row r="110" spans="2:30" s="40" customFormat="1" ht="33.75" x14ac:dyDescent="0.2">
      <c r="B110" s="49" t="s">
        <v>84</v>
      </c>
      <c r="C110" s="50"/>
      <c r="D110" s="41" t="s">
        <v>83</v>
      </c>
      <c r="E110" s="42" t="s">
        <v>85</v>
      </c>
      <c r="F110" s="51" t="s">
        <v>164</v>
      </c>
      <c r="G110" s="52" t="s">
        <v>52</v>
      </c>
      <c r="H110" s="53"/>
      <c r="I110" s="53"/>
      <c r="J110" s="48"/>
      <c r="K110" s="43">
        <v>512250</v>
      </c>
      <c r="L110" s="43"/>
      <c r="M110" s="43">
        <v>407780</v>
      </c>
      <c r="N110" s="43">
        <f>+K110+M110</f>
        <v>920030</v>
      </c>
      <c r="O110" s="43"/>
      <c r="P110" s="43">
        <v>507569</v>
      </c>
      <c r="Q110" s="43"/>
      <c r="R110" s="43">
        <v>122327</v>
      </c>
      <c r="S110" s="43">
        <f>+P110+R110</f>
        <v>629896</v>
      </c>
      <c r="T110" s="43"/>
      <c r="U110" s="43">
        <f>K110-P110</f>
        <v>4681</v>
      </c>
      <c r="V110" s="43"/>
      <c r="W110" s="43">
        <f>+M110-R110</f>
        <v>285453</v>
      </c>
      <c r="X110" s="43">
        <f>SUM(U110:W110)</f>
        <v>290134</v>
      </c>
      <c r="Y110" s="54">
        <f>(P110/K110)*100</f>
        <v>99.086188384577838</v>
      </c>
      <c r="Z110" s="54">
        <v>30</v>
      </c>
      <c r="AA110" s="44" t="s">
        <v>174</v>
      </c>
      <c r="AB110" s="45" t="s">
        <v>176</v>
      </c>
      <c r="AC110" s="45"/>
      <c r="AD110" s="55"/>
    </row>
    <row r="111" spans="2:30" s="40" customFormat="1" x14ac:dyDescent="0.2">
      <c r="B111" s="49"/>
      <c r="C111" s="50"/>
      <c r="D111" s="41"/>
      <c r="E111" s="42"/>
      <c r="F111" s="51"/>
      <c r="G111" s="52"/>
      <c r="H111" s="53"/>
      <c r="I111" s="53"/>
      <c r="J111" s="48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54"/>
      <c r="Z111" s="54"/>
      <c r="AA111" s="44"/>
      <c r="AB111" s="45"/>
      <c r="AC111" s="45"/>
      <c r="AD111" s="55"/>
    </row>
    <row r="112" spans="2:30" s="40" customFormat="1" x14ac:dyDescent="0.2">
      <c r="B112" s="98"/>
      <c r="C112" s="50"/>
      <c r="D112" s="41"/>
      <c r="E112" s="42"/>
      <c r="F112" s="51"/>
      <c r="G112" s="52"/>
      <c r="H112" s="53"/>
      <c r="I112" s="53"/>
      <c r="J112" s="48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54"/>
      <c r="Z112" s="54"/>
      <c r="AA112" s="44"/>
      <c r="AB112" s="45"/>
      <c r="AC112" s="45"/>
      <c r="AD112" s="55"/>
    </row>
    <row r="113" spans="2:30" s="40" customFormat="1" x14ac:dyDescent="0.2">
      <c r="B113" s="49"/>
      <c r="C113" s="50"/>
      <c r="D113" s="41"/>
      <c r="E113" s="42"/>
      <c r="F113" s="51"/>
      <c r="G113" s="52"/>
      <c r="H113" s="53"/>
      <c r="I113" s="53"/>
      <c r="J113" s="48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54"/>
      <c r="Z113" s="54"/>
      <c r="AA113" s="44"/>
      <c r="AB113" s="45"/>
      <c r="AC113" s="45"/>
      <c r="AD113" s="55"/>
    </row>
    <row r="114" spans="2:30" s="40" customFormat="1" x14ac:dyDescent="0.2">
      <c r="B114" s="49"/>
      <c r="C114" s="50"/>
      <c r="D114" s="41"/>
      <c r="E114" s="42"/>
      <c r="F114" s="51"/>
      <c r="G114" s="52"/>
      <c r="H114" s="53"/>
      <c r="I114" s="53"/>
      <c r="J114" s="48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54"/>
      <c r="Z114" s="54"/>
      <c r="AA114" s="44"/>
      <c r="AB114" s="45"/>
      <c r="AC114" s="45"/>
      <c r="AD114" s="55"/>
    </row>
    <row r="115" spans="2:30" s="40" customFormat="1" x14ac:dyDescent="0.2">
      <c r="B115" s="49"/>
      <c r="C115" s="50"/>
      <c r="D115" s="41"/>
      <c r="E115" s="42"/>
      <c r="F115" s="51"/>
      <c r="G115" s="52"/>
      <c r="H115" s="53"/>
      <c r="I115" s="53"/>
      <c r="J115" s="48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54"/>
      <c r="Z115" s="54"/>
      <c r="AA115" s="44"/>
      <c r="AB115" s="45"/>
      <c r="AC115" s="45"/>
      <c r="AD115" s="55"/>
    </row>
    <row r="116" spans="2:30" s="40" customFormat="1" x14ac:dyDescent="0.2">
      <c r="B116" s="49"/>
      <c r="C116" s="50"/>
      <c r="D116" s="41"/>
      <c r="E116" s="42"/>
      <c r="F116" s="51"/>
      <c r="G116" s="52"/>
      <c r="H116" s="53"/>
      <c r="I116" s="53"/>
      <c r="J116" s="48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54"/>
      <c r="Z116" s="54"/>
      <c r="AA116" s="44"/>
      <c r="AB116" s="45"/>
      <c r="AC116" s="45"/>
      <c r="AD116" s="55"/>
    </row>
    <row r="117" spans="2:30" s="40" customFormat="1" x14ac:dyDescent="0.2">
      <c r="B117" s="49"/>
      <c r="C117" s="50"/>
      <c r="D117" s="41"/>
      <c r="E117" s="42"/>
      <c r="F117" s="51"/>
      <c r="G117" s="52"/>
      <c r="H117" s="53"/>
      <c r="I117" s="53"/>
      <c r="J117" s="48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54"/>
      <c r="Z117" s="54"/>
      <c r="AA117" s="44"/>
      <c r="AB117" s="45"/>
      <c r="AC117" s="45"/>
      <c r="AD117" s="55"/>
    </row>
    <row r="118" spans="2:30" s="40" customFormat="1" x14ac:dyDescent="0.2">
      <c r="B118" s="49"/>
      <c r="C118" s="50"/>
      <c r="D118" s="41"/>
      <c r="E118" s="42"/>
      <c r="F118" s="51"/>
      <c r="G118" s="52"/>
      <c r="H118" s="53"/>
      <c r="I118" s="53"/>
      <c r="J118" s="48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54"/>
      <c r="Z118" s="54"/>
      <c r="AA118" s="44"/>
      <c r="AB118" s="45"/>
      <c r="AC118" s="45"/>
      <c r="AD118" s="55"/>
    </row>
    <row r="119" spans="2:30" s="40" customFormat="1" x14ac:dyDescent="0.2">
      <c r="B119" s="49"/>
      <c r="C119" s="50"/>
      <c r="D119" s="41"/>
      <c r="E119" s="42"/>
      <c r="F119" s="51"/>
      <c r="G119" s="52"/>
      <c r="H119" s="53"/>
      <c r="I119" s="53"/>
      <c r="J119" s="48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54"/>
      <c r="Z119" s="54"/>
      <c r="AA119" s="44"/>
      <c r="AB119" s="45"/>
      <c r="AC119" s="45"/>
      <c r="AD119" s="55"/>
    </row>
    <row r="120" spans="2:30" s="40" customFormat="1" x14ac:dyDescent="0.2">
      <c r="B120" s="49"/>
      <c r="C120" s="50"/>
      <c r="D120" s="41"/>
      <c r="E120" s="42"/>
      <c r="F120" s="51"/>
      <c r="G120" s="52"/>
      <c r="H120" s="53"/>
      <c r="I120" s="53"/>
      <c r="J120" s="48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54"/>
      <c r="Z120" s="54"/>
      <c r="AA120" s="44"/>
      <c r="AB120" s="45"/>
      <c r="AC120" s="45"/>
      <c r="AD120" s="55"/>
    </row>
    <row r="121" spans="2:30" s="40" customFormat="1" x14ac:dyDescent="0.2">
      <c r="B121" s="49"/>
      <c r="C121" s="50"/>
      <c r="D121" s="41"/>
      <c r="E121" s="42"/>
      <c r="F121" s="51"/>
      <c r="G121" s="52"/>
      <c r="H121" s="53"/>
      <c r="I121" s="53"/>
      <c r="J121" s="48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54"/>
      <c r="Z121" s="54"/>
      <c r="AA121" s="44"/>
      <c r="AB121" s="45"/>
      <c r="AC121" s="45"/>
      <c r="AD121" s="55"/>
    </row>
    <row r="122" spans="2:30" s="40" customFormat="1" x14ac:dyDescent="0.2">
      <c r="B122" s="49"/>
      <c r="C122" s="50"/>
      <c r="D122" s="41"/>
      <c r="E122" s="42"/>
      <c r="F122" s="51"/>
      <c r="G122" s="52"/>
      <c r="H122" s="53"/>
      <c r="I122" s="53"/>
      <c r="J122" s="48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54"/>
      <c r="Z122" s="54"/>
      <c r="AA122" s="44"/>
      <c r="AB122" s="45"/>
      <c r="AC122" s="45"/>
      <c r="AD122" s="55"/>
    </row>
    <row r="123" spans="2:30" s="40" customFormat="1" x14ac:dyDescent="0.2">
      <c r="B123" s="49"/>
      <c r="C123" s="50"/>
      <c r="D123" s="41"/>
      <c r="E123" s="42"/>
      <c r="F123" s="51"/>
      <c r="G123" s="52"/>
      <c r="H123" s="53"/>
      <c r="I123" s="53"/>
      <c r="J123" s="48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54"/>
      <c r="Z123" s="54"/>
      <c r="AA123" s="44"/>
      <c r="AB123" s="45"/>
      <c r="AC123" s="45"/>
      <c r="AD123" s="55"/>
    </row>
    <row r="124" spans="2:30" s="40" customFormat="1" x14ac:dyDescent="0.2">
      <c r="B124" s="49"/>
      <c r="C124" s="50"/>
      <c r="D124" s="41"/>
      <c r="E124" s="42"/>
      <c r="F124" s="51"/>
      <c r="G124" s="52"/>
      <c r="H124" s="53"/>
      <c r="I124" s="53"/>
      <c r="J124" s="48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54"/>
      <c r="Z124" s="54"/>
      <c r="AA124" s="44"/>
      <c r="AB124" s="45"/>
      <c r="AC124" s="45"/>
      <c r="AD124" s="55"/>
    </row>
    <row r="125" spans="2:30" s="40" customFormat="1" x14ac:dyDescent="0.2">
      <c r="B125" s="49"/>
      <c r="C125" s="50"/>
      <c r="D125" s="41"/>
      <c r="E125" s="42"/>
      <c r="F125" s="51"/>
      <c r="G125" s="52"/>
      <c r="H125" s="53"/>
      <c r="I125" s="53"/>
      <c r="J125" s="48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54"/>
      <c r="Z125" s="54"/>
      <c r="AA125" s="44"/>
      <c r="AB125" s="45"/>
      <c r="AC125" s="45"/>
      <c r="AD125" s="55"/>
    </row>
    <row r="126" spans="2:30" s="40" customFormat="1" x14ac:dyDescent="0.2">
      <c r="B126" s="49"/>
      <c r="C126" s="50"/>
      <c r="D126" s="41"/>
      <c r="E126" s="42"/>
      <c r="F126" s="51"/>
      <c r="G126" s="52"/>
      <c r="H126" s="53"/>
      <c r="I126" s="53"/>
      <c r="J126" s="48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54"/>
      <c r="Z126" s="54"/>
      <c r="AA126" s="44"/>
      <c r="AB126" s="45"/>
      <c r="AC126" s="45"/>
      <c r="AD126" s="55"/>
    </row>
    <row r="127" spans="2:30" s="40" customFormat="1" x14ac:dyDescent="0.2">
      <c r="B127" s="49"/>
      <c r="C127" s="50"/>
      <c r="D127" s="41"/>
      <c r="E127" s="42"/>
      <c r="F127" s="51"/>
      <c r="G127" s="52"/>
      <c r="H127" s="53"/>
      <c r="I127" s="53"/>
      <c r="J127" s="48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54"/>
      <c r="Z127" s="54"/>
      <c r="AA127" s="44"/>
      <c r="AB127" s="45"/>
      <c r="AC127" s="45"/>
      <c r="AD127" s="55"/>
    </row>
    <row r="128" spans="2:30" s="40" customFormat="1" x14ac:dyDescent="0.2">
      <c r="B128" s="49"/>
      <c r="C128" s="50"/>
      <c r="D128" s="41"/>
      <c r="E128" s="42"/>
      <c r="F128" s="51"/>
      <c r="G128" s="52"/>
      <c r="H128" s="53"/>
      <c r="I128" s="53"/>
      <c r="J128" s="48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54"/>
      <c r="Z128" s="54"/>
      <c r="AA128" s="44"/>
      <c r="AB128" s="45"/>
      <c r="AC128" s="45"/>
      <c r="AD128" s="55"/>
    </row>
    <row r="129" spans="2:30" s="40" customFormat="1" x14ac:dyDescent="0.2">
      <c r="B129" s="49"/>
      <c r="C129" s="50"/>
      <c r="D129" s="41"/>
      <c r="E129" s="42"/>
      <c r="F129" s="51"/>
      <c r="G129" s="52"/>
      <c r="H129" s="53"/>
      <c r="I129" s="53"/>
      <c r="J129" s="48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54"/>
      <c r="Z129" s="54"/>
      <c r="AA129" s="44"/>
      <c r="AB129" s="45"/>
      <c r="AC129" s="45"/>
      <c r="AD129" s="55"/>
    </row>
    <row r="130" spans="2:30" s="40" customFormat="1" x14ac:dyDescent="0.2">
      <c r="B130" s="49"/>
      <c r="C130" s="50"/>
      <c r="D130" s="41"/>
      <c r="E130" s="42"/>
      <c r="F130" s="51"/>
      <c r="G130" s="52"/>
      <c r="H130" s="53"/>
      <c r="I130" s="53"/>
      <c r="J130" s="48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54"/>
      <c r="Z130" s="54"/>
      <c r="AA130" s="44"/>
      <c r="AB130" s="45"/>
      <c r="AC130" s="45"/>
      <c r="AD130" s="55"/>
    </row>
    <row r="131" spans="2:30" s="40" customFormat="1" x14ac:dyDescent="0.2">
      <c r="B131" s="49"/>
      <c r="C131" s="50"/>
      <c r="D131" s="41"/>
      <c r="E131" s="42"/>
      <c r="F131" s="51"/>
      <c r="G131" s="52"/>
      <c r="H131" s="53"/>
      <c r="I131" s="53"/>
      <c r="J131" s="48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54"/>
      <c r="Z131" s="54"/>
      <c r="AA131" s="44"/>
      <c r="AB131" s="45"/>
      <c r="AC131" s="45"/>
      <c r="AD131" s="55"/>
    </row>
    <row r="132" spans="2:30" s="40" customFormat="1" x14ac:dyDescent="0.2">
      <c r="B132" s="49"/>
      <c r="C132" s="50"/>
      <c r="D132" s="41"/>
      <c r="E132" s="42"/>
      <c r="F132" s="51"/>
      <c r="G132" s="52"/>
      <c r="H132" s="53"/>
      <c r="I132" s="53"/>
      <c r="J132" s="48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54"/>
      <c r="Z132" s="54"/>
      <c r="AA132" s="44"/>
      <c r="AB132" s="45"/>
      <c r="AC132" s="45"/>
      <c r="AD132" s="55"/>
    </row>
    <row r="133" spans="2:30" s="40" customFormat="1" x14ac:dyDescent="0.2">
      <c r="B133" s="49"/>
      <c r="C133" s="50"/>
      <c r="D133" s="41"/>
      <c r="E133" s="42"/>
      <c r="F133" s="51"/>
      <c r="G133" s="52"/>
      <c r="H133" s="53"/>
      <c r="I133" s="53"/>
      <c r="J133" s="48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54"/>
      <c r="Z133" s="54"/>
      <c r="AA133" s="44"/>
      <c r="AB133" s="45"/>
      <c r="AC133" s="45"/>
      <c r="AD133" s="55"/>
    </row>
    <row r="134" spans="2:30" s="40" customFormat="1" x14ac:dyDescent="0.2">
      <c r="B134" s="49"/>
      <c r="C134" s="50"/>
      <c r="D134" s="41"/>
      <c r="E134" s="42"/>
      <c r="F134" s="51"/>
      <c r="G134" s="52"/>
      <c r="H134" s="53"/>
      <c r="I134" s="53"/>
      <c r="J134" s="48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54"/>
      <c r="Z134" s="54"/>
      <c r="AA134" s="44"/>
      <c r="AB134" s="45"/>
      <c r="AC134" s="45"/>
      <c r="AD134" s="55"/>
    </row>
    <row r="135" spans="2:30" s="40" customFormat="1" x14ac:dyDescent="0.2">
      <c r="B135" s="49"/>
      <c r="C135" s="50"/>
      <c r="D135" s="41"/>
      <c r="E135" s="42"/>
      <c r="F135" s="51"/>
      <c r="G135" s="52"/>
      <c r="H135" s="53"/>
      <c r="I135" s="53"/>
      <c r="J135" s="48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54"/>
      <c r="Z135" s="54"/>
      <c r="AA135" s="44"/>
      <c r="AB135" s="45"/>
      <c r="AC135" s="45"/>
      <c r="AD135" s="55"/>
    </row>
    <row r="136" spans="2:30" s="40" customFormat="1" x14ac:dyDescent="0.2">
      <c r="B136" s="49"/>
      <c r="C136" s="50"/>
      <c r="D136" s="41"/>
      <c r="E136" s="42"/>
      <c r="F136" s="51"/>
      <c r="G136" s="52"/>
      <c r="H136" s="53"/>
      <c r="I136" s="53"/>
      <c r="J136" s="48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54"/>
      <c r="Z136" s="54"/>
      <c r="AA136" s="44"/>
      <c r="AB136" s="45"/>
      <c r="AC136" s="45"/>
      <c r="AD136" s="55"/>
    </row>
    <row r="137" spans="2:30" s="40" customFormat="1" x14ac:dyDescent="0.2">
      <c r="B137" s="49"/>
      <c r="C137" s="50"/>
      <c r="D137" s="41"/>
      <c r="E137" s="42"/>
      <c r="F137" s="51"/>
      <c r="G137" s="52"/>
      <c r="H137" s="53"/>
      <c r="I137" s="53"/>
      <c r="J137" s="48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54"/>
      <c r="Z137" s="54"/>
      <c r="AA137" s="44"/>
      <c r="AB137" s="45"/>
      <c r="AC137" s="45"/>
      <c r="AD137" s="55"/>
    </row>
    <row r="138" spans="2:30" s="40" customFormat="1" x14ac:dyDescent="0.2">
      <c r="B138" s="49"/>
      <c r="C138" s="50"/>
      <c r="D138" s="41"/>
      <c r="E138" s="42"/>
      <c r="F138" s="51"/>
      <c r="G138" s="52"/>
      <c r="H138" s="53"/>
      <c r="I138" s="53"/>
      <c r="J138" s="48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54"/>
      <c r="Z138" s="54"/>
      <c r="AA138" s="44"/>
      <c r="AB138" s="45"/>
      <c r="AC138" s="45"/>
      <c r="AD138" s="55"/>
    </row>
    <row r="139" spans="2:30" s="40" customFormat="1" x14ac:dyDescent="0.2">
      <c r="B139" s="49"/>
      <c r="C139" s="50"/>
      <c r="D139" s="41"/>
      <c r="E139" s="42"/>
      <c r="F139" s="51"/>
      <c r="G139" s="52"/>
      <c r="H139" s="53"/>
      <c r="I139" s="53"/>
      <c r="J139" s="48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54"/>
      <c r="Z139" s="54"/>
      <c r="AA139" s="44"/>
      <c r="AB139" s="45"/>
      <c r="AC139" s="45"/>
      <c r="AD139" s="55"/>
    </row>
    <row r="140" spans="2:30" s="40" customFormat="1" x14ac:dyDescent="0.2">
      <c r="B140" s="49"/>
      <c r="C140" s="50"/>
      <c r="D140" s="41"/>
      <c r="E140" s="42"/>
      <c r="F140" s="51"/>
      <c r="G140" s="52"/>
      <c r="H140" s="53"/>
      <c r="I140" s="53"/>
      <c r="J140" s="48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54"/>
      <c r="Z140" s="54"/>
      <c r="AA140" s="44"/>
      <c r="AB140" s="45"/>
      <c r="AC140" s="45"/>
      <c r="AD140" s="55"/>
    </row>
    <row r="141" spans="2:30" s="40" customFormat="1" x14ac:dyDescent="0.2">
      <c r="B141" s="49"/>
      <c r="C141" s="50"/>
      <c r="D141" s="41"/>
      <c r="E141" s="42"/>
      <c r="F141" s="51"/>
      <c r="G141" s="52"/>
      <c r="H141" s="53"/>
      <c r="I141" s="53"/>
      <c r="J141" s="48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54"/>
      <c r="Z141" s="54"/>
      <c r="AA141" s="44"/>
      <c r="AB141" s="45"/>
      <c r="AC141" s="45"/>
      <c r="AD141" s="55"/>
    </row>
    <row r="142" spans="2:30" s="40" customFormat="1" x14ac:dyDescent="0.2">
      <c r="B142" s="49"/>
      <c r="C142" s="50"/>
      <c r="D142" s="41"/>
      <c r="E142" s="42"/>
      <c r="F142" s="51"/>
      <c r="G142" s="52"/>
      <c r="H142" s="53"/>
      <c r="I142" s="53"/>
      <c r="J142" s="48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54"/>
      <c r="Z142" s="54"/>
      <c r="AA142" s="44"/>
      <c r="AB142" s="45"/>
      <c r="AC142" s="45"/>
      <c r="AD142" s="55"/>
    </row>
    <row r="143" spans="2:30" s="40" customFormat="1" x14ac:dyDescent="0.2">
      <c r="B143" s="49"/>
      <c r="C143" s="50"/>
      <c r="D143" s="41"/>
      <c r="E143" s="42"/>
      <c r="F143" s="51"/>
      <c r="G143" s="52"/>
      <c r="H143" s="53"/>
      <c r="I143" s="53"/>
      <c r="J143" s="48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54"/>
      <c r="Z143" s="54"/>
      <c r="AA143" s="44"/>
      <c r="AB143" s="45"/>
      <c r="AC143" s="45"/>
      <c r="AD143" s="55"/>
    </row>
    <row r="144" spans="2:30" s="40" customFormat="1" x14ac:dyDescent="0.2">
      <c r="B144" s="49"/>
      <c r="C144" s="50"/>
      <c r="D144" s="41"/>
      <c r="E144" s="42"/>
      <c r="F144" s="51"/>
      <c r="G144" s="52"/>
      <c r="H144" s="53"/>
      <c r="I144" s="53"/>
      <c r="J144" s="48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54"/>
      <c r="Z144" s="54"/>
      <c r="AA144" s="44"/>
      <c r="AB144" s="45"/>
      <c r="AC144" s="45"/>
      <c r="AD144" s="55"/>
    </row>
    <row r="145" spans="2:30" s="40" customFormat="1" x14ac:dyDescent="0.2">
      <c r="B145" s="49"/>
      <c r="C145" s="50"/>
      <c r="D145" s="41"/>
      <c r="E145" s="42"/>
      <c r="F145" s="51"/>
      <c r="G145" s="52"/>
      <c r="H145" s="53"/>
      <c r="I145" s="53"/>
      <c r="J145" s="48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54"/>
      <c r="Z145" s="54"/>
      <c r="AA145" s="44"/>
      <c r="AB145" s="45"/>
      <c r="AC145" s="45"/>
      <c r="AD145" s="55"/>
    </row>
    <row r="146" spans="2:30" s="40" customFormat="1" x14ac:dyDescent="0.2">
      <c r="B146" s="49"/>
      <c r="C146" s="50"/>
      <c r="D146" s="41"/>
      <c r="E146" s="42"/>
      <c r="F146" s="51"/>
      <c r="G146" s="52"/>
      <c r="H146" s="53"/>
      <c r="I146" s="53"/>
      <c r="J146" s="48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54"/>
      <c r="Z146" s="54"/>
      <c r="AA146" s="44"/>
      <c r="AB146" s="45"/>
      <c r="AC146" s="45"/>
      <c r="AD146" s="55"/>
    </row>
    <row r="147" spans="2:30" s="40" customFormat="1" x14ac:dyDescent="0.2">
      <c r="B147" s="49"/>
      <c r="C147" s="50"/>
      <c r="D147" s="41"/>
      <c r="E147" s="42"/>
      <c r="F147" s="51"/>
      <c r="G147" s="52"/>
      <c r="H147" s="53"/>
      <c r="I147" s="53"/>
      <c r="J147" s="48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54"/>
      <c r="Z147" s="54"/>
      <c r="AA147" s="44"/>
      <c r="AB147" s="45"/>
      <c r="AC147" s="45"/>
      <c r="AD147" s="55"/>
    </row>
    <row r="148" spans="2:30" s="40" customFormat="1" x14ac:dyDescent="0.2">
      <c r="B148" s="49"/>
      <c r="C148" s="50"/>
      <c r="D148" s="41"/>
      <c r="E148" s="42"/>
      <c r="F148" s="51"/>
      <c r="G148" s="52"/>
      <c r="H148" s="53"/>
      <c r="I148" s="53"/>
      <c r="J148" s="48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54"/>
      <c r="Z148" s="54"/>
      <c r="AA148" s="44"/>
      <c r="AB148" s="45"/>
      <c r="AC148" s="45"/>
      <c r="AD148" s="55"/>
    </row>
    <row r="149" spans="2:30" s="40" customFormat="1" x14ac:dyDescent="0.2">
      <c r="B149" s="49"/>
      <c r="C149" s="50"/>
      <c r="D149" s="41"/>
      <c r="E149" s="42"/>
      <c r="F149" s="51"/>
      <c r="G149" s="52"/>
      <c r="H149" s="53"/>
      <c r="I149" s="53"/>
      <c r="J149" s="48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54"/>
      <c r="Z149" s="54"/>
      <c r="AA149" s="44"/>
      <c r="AB149" s="45"/>
      <c r="AC149" s="45"/>
      <c r="AD149" s="55"/>
    </row>
    <row r="150" spans="2:30" s="40" customFormat="1" x14ac:dyDescent="0.2">
      <c r="B150" s="49"/>
      <c r="C150" s="50"/>
      <c r="D150" s="41"/>
      <c r="E150" s="42"/>
      <c r="F150" s="51"/>
      <c r="G150" s="52"/>
      <c r="H150" s="53"/>
      <c r="I150" s="53"/>
      <c r="J150" s="48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54"/>
      <c r="Z150" s="54"/>
      <c r="AA150" s="44"/>
      <c r="AB150" s="45"/>
      <c r="AC150" s="45"/>
      <c r="AD150" s="55"/>
    </row>
    <row r="151" spans="2:30" s="40" customFormat="1" x14ac:dyDescent="0.2">
      <c r="B151" s="98"/>
      <c r="C151" s="50"/>
      <c r="D151" s="41"/>
      <c r="E151" s="42"/>
      <c r="F151" s="51"/>
      <c r="G151" s="52"/>
      <c r="H151" s="53"/>
      <c r="I151" s="53"/>
      <c r="J151" s="48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54"/>
      <c r="Z151" s="54"/>
      <c r="AA151" s="44"/>
      <c r="AB151" s="45"/>
      <c r="AC151" s="45"/>
      <c r="AD151" s="55"/>
    </row>
    <row r="152" spans="2:30" s="40" customFormat="1" x14ac:dyDescent="0.2">
      <c r="B152" s="49"/>
      <c r="C152" s="50"/>
      <c r="D152" s="41"/>
      <c r="E152" s="42"/>
      <c r="F152" s="51"/>
      <c r="G152" s="52"/>
      <c r="H152" s="53"/>
      <c r="I152" s="53"/>
      <c r="J152" s="48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54"/>
      <c r="Z152" s="54"/>
      <c r="AA152" s="44"/>
      <c r="AB152" s="45"/>
      <c r="AC152" s="45"/>
      <c r="AD152" s="55"/>
    </row>
    <row r="153" spans="2:30" s="40" customFormat="1" x14ac:dyDescent="0.2">
      <c r="B153" s="98"/>
      <c r="C153" s="50"/>
      <c r="D153" s="41"/>
      <c r="E153" s="42"/>
      <c r="F153" s="51"/>
      <c r="G153" s="52"/>
      <c r="H153" s="53"/>
      <c r="I153" s="53"/>
      <c r="J153" s="48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54"/>
      <c r="Z153" s="54"/>
      <c r="AA153" s="44"/>
      <c r="AB153" s="45"/>
      <c r="AC153" s="45"/>
      <c r="AD153" s="55"/>
    </row>
    <row r="154" spans="2:30" s="40" customFormat="1" x14ac:dyDescent="0.2">
      <c r="B154" s="49"/>
      <c r="C154" s="50"/>
      <c r="D154" s="41"/>
      <c r="E154" s="42"/>
      <c r="F154" s="51"/>
      <c r="G154" s="52"/>
      <c r="H154" s="53"/>
      <c r="I154" s="53"/>
      <c r="J154" s="48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54"/>
      <c r="Z154" s="54"/>
      <c r="AA154" s="44"/>
      <c r="AB154" s="45"/>
      <c r="AC154" s="45"/>
      <c r="AD154" s="55"/>
    </row>
    <row r="155" spans="2:30" s="40" customFormat="1" x14ac:dyDescent="0.2">
      <c r="B155" s="98"/>
      <c r="C155" s="50"/>
      <c r="D155" s="41"/>
      <c r="E155" s="42"/>
      <c r="F155" s="51"/>
      <c r="G155" s="52"/>
      <c r="H155" s="53"/>
      <c r="I155" s="53"/>
      <c r="J155" s="48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54"/>
      <c r="Z155" s="54"/>
      <c r="AA155" s="44"/>
      <c r="AB155" s="45"/>
      <c r="AC155" s="45"/>
      <c r="AD155" s="55"/>
    </row>
    <row r="156" spans="2:30" s="40" customFormat="1" x14ac:dyDescent="0.2">
      <c r="B156" s="49"/>
      <c r="C156" s="50"/>
      <c r="D156" s="41"/>
      <c r="E156" s="42"/>
      <c r="F156" s="51"/>
      <c r="G156" s="52"/>
      <c r="H156" s="53"/>
      <c r="I156" s="53"/>
      <c r="J156" s="48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54"/>
      <c r="Z156" s="54"/>
      <c r="AA156" s="44"/>
      <c r="AB156" s="45"/>
      <c r="AC156" s="45"/>
      <c r="AD156" s="55"/>
    </row>
    <row r="157" spans="2:30" s="40" customFormat="1" ht="19.5" customHeight="1" x14ac:dyDescent="0.2">
      <c r="B157" s="98"/>
      <c r="C157" s="50"/>
      <c r="D157" s="41"/>
      <c r="E157" s="42"/>
      <c r="F157" s="51"/>
      <c r="G157" s="52"/>
      <c r="H157" s="53"/>
      <c r="I157" s="53"/>
      <c r="J157" s="48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54"/>
      <c r="Z157" s="54"/>
      <c r="AA157" s="44"/>
      <c r="AB157" s="45"/>
      <c r="AC157" s="45"/>
      <c r="AD157" s="55"/>
    </row>
    <row r="158" spans="2:30" s="40" customFormat="1" ht="25.5" customHeight="1" x14ac:dyDescent="0.2">
      <c r="B158" s="98"/>
      <c r="C158" s="50"/>
      <c r="D158" s="41"/>
      <c r="E158" s="42"/>
      <c r="F158" s="51"/>
      <c r="G158" s="52"/>
      <c r="H158" s="53"/>
      <c r="I158" s="53"/>
      <c r="J158" s="48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54"/>
      <c r="Z158" s="54"/>
      <c r="AA158" s="44"/>
      <c r="AB158" s="45"/>
      <c r="AC158" s="45"/>
      <c r="AD158" s="55"/>
    </row>
    <row r="159" spans="2:30" s="40" customFormat="1" ht="42.75" customHeight="1" x14ac:dyDescent="0.2">
      <c r="B159" s="98"/>
      <c r="C159" s="50"/>
      <c r="D159" s="41"/>
      <c r="E159" s="42"/>
      <c r="F159" s="51"/>
      <c r="G159" s="52"/>
      <c r="H159" s="53"/>
      <c r="I159" s="53"/>
      <c r="J159" s="48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54"/>
      <c r="Z159" s="54"/>
      <c r="AA159" s="44"/>
      <c r="AB159" s="45"/>
      <c r="AC159" s="45"/>
      <c r="AD159" s="55"/>
    </row>
    <row r="160" spans="2:30" s="40" customFormat="1" ht="21" customHeight="1" x14ac:dyDescent="0.2">
      <c r="B160" s="49"/>
      <c r="C160" s="50"/>
      <c r="D160" s="41"/>
      <c r="E160" s="42"/>
      <c r="F160" s="51"/>
      <c r="G160" s="52"/>
      <c r="H160" s="53"/>
      <c r="I160" s="53"/>
      <c r="J160" s="48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54"/>
      <c r="Z160" s="54"/>
      <c r="AA160" s="44"/>
      <c r="AB160" s="45"/>
      <c r="AC160" s="45"/>
      <c r="AD160" s="55"/>
    </row>
    <row r="161" spans="2:31" s="40" customFormat="1" x14ac:dyDescent="0.2">
      <c r="B161" s="85"/>
      <c r="C161" s="57"/>
      <c r="D161" s="58"/>
      <c r="E161" s="86"/>
      <c r="F161" s="87"/>
      <c r="G161" s="59"/>
      <c r="H161" s="60"/>
      <c r="I161" s="60"/>
      <c r="J161" s="61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3"/>
      <c r="Z161" s="63"/>
      <c r="AA161" s="64"/>
      <c r="AB161" s="65"/>
      <c r="AC161" s="65"/>
      <c r="AD161" s="88"/>
      <c r="AE161" s="89"/>
    </row>
    <row r="162" spans="2:31" s="1" customFormat="1" x14ac:dyDescent="0.2">
      <c r="H162" s="66"/>
      <c r="I162" s="67" t="s">
        <v>28</v>
      </c>
      <c r="J162" s="22"/>
      <c r="K162" s="36">
        <f>SUM(K106:K161)</f>
        <v>899015</v>
      </c>
      <c r="L162" s="36"/>
      <c r="M162" s="36">
        <f t="shared" ref="M162:X162" si="1">SUM(M106:M161)</f>
        <v>781944</v>
      </c>
      <c r="N162" s="36">
        <f t="shared" si="1"/>
        <v>1680959</v>
      </c>
      <c r="O162" s="36"/>
      <c r="P162" s="36">
        <f t="shared" si="1"/>
        <v>884265</v>
      </c>
      <c r="Q162" s="36"/>
      <c r="R162" s="36">
        <f t="shared" si="1"/>
        <v>234572</v>
      </c>
      <c r="S162" s="36">
        <f t="shared" si="1"/>
        <v>1118837</v>
      </c>
      <c r="T162" s="36"/>
      <c r="U162" s="36">
        <f t="shared" si="1"/>
        <v>14750</v>
      </c>
      <c r="V162" s="36"/>
      <c r="W162" s="36">
        <f t="shared" si="1"/>
        <v>547372</v>
      </c>
      <c r="X162" s="36">
        <f t="shared" si="1"/>
        <v>562122</v>
      </c>
      <c r="Y162" s="36"/>
      <c r="Z162" s="36"/>
    </row>
    <row r="163" spans="2:31" s="1" customFormat="1" x14ac:dyDescent="0.2">
      <c r="H163" s="66"/>
      <c r="I163" s="67" t="s">
        <v>29</v>
      </c>
      <c r="J163" s="23"/>
      <c r="K163" s="68">
        <f>K162</f>
        <v>899015</v>
      </c>
      <c r="L163" s="68"/>
      <c r="M163" s="68">
        <f t="shared" ref="M163:X164" si="2">M162</f>
        <v>781944</v>
      </c>
      <c r="N163" s="68">
        <f t="shared" si="2"/>
        <v>1680959</v>
      </c>
      <c r="O163" s="68"/>
      <c r="P163" s="68">
        <f t="shared" si="2"/>
        <v>884265</v>
      </c>
      <c r="Q163" s="68"/>
      <c r="R163" s="68">
        <f t="shared" si="2"/>
        <v>234572</v>
      </c>
      <c r="S163" s="68">
        <f t="shared" si="2"/>
        <v>1118837</v>
      </c>
      <c r="T163" s="68"/>
      <c r="U163" s="68">
        <f t="shared" si="2"/>
        <v>14750</v>
      </c>
      <c r="V163" s="68"/>
      <c r="W163" s="68">
        <f t="shared" si="2"/>
        <v>547372</v>
      </c>
      <c r="X163" s="68">
        <f t="shared" si="2"/>
        <v>562122</v>
      </c>
      <c r="Y163" s="68"/>
      <c r="Z163" s="68"/>
    </row>
    <row r="164" spans="2:31" s="1" customFormat="1" x14ac:dyDescent="0.2">
      <c r="H164" s="66"/>
      <c r="I164" s="67" t="s">
        <v>30</v>
      </c>
      <c r="J164" s="23"/>
      <c r="K164" s="68">
        <f>K163</f>
        <v>899015</v>
      </c>
      <c r="L164" s="68"/>
      <c r="M164" s="68">
        <f t="shared" si="2"/>
        <v>781944</v>
      </c>
      <c r="N164" s="68">
        <f t="shared" si="2"/>
        <v>1680959</v>
      </c>
      <c r="O164" s="68"/>
      <c r="P164" s="68">
        <f t="shared" si="2"/>
        <v>884265</v>
      </c>
      <c r="Q164" s="68"/>
      <c r="R164" s="68">
        <f t="shared" si="2"/>
        <v>234572</v>
      </c>
      <c r="S164" s="68">
        <f t="shared" si="2"/>
        <v>1118837</v>
      </c>
      <c r="T164" s="68"/>
      <c r="U164" s="68">
        <f t="shared" si="2"/>
        <v>14750</v>
      </c>
      <c r="V164" s="68"/>
      <c r="W164" s="68">
        <f t="shared" si="2"/>
        <v>547372</v>
      </c>
      <c r="X164" s="68">
        <f t="shared" si="2"/>
        <v>562122</v>
      </c>
      <c r="Y164" s="68"/>
      <c r="Z164" s="68"/>
    </row>
    <row r="165" spans="2:31" s="1" customFormat="1" x14ac:dyDescent="0.2">
      <c r="H165" s="66"/>
      <c r="I165" s="66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2:31" s="1" customFormat="1" ht="12" thickBot="1" x14ac:dyDescent="0.25">
      <c r="D166" s="69"/>
      <c r="H166" s="66"/>
      <c r="I166" s="66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101"/>
      <c r="Z166" s="101"/>
      <c r="AA166" s="101"/>
      <c r="AB166" s="101"/>
      <c r="AC166" s="101"/>
    </row>
    <row r="167" spans="2:31" s="1" customFormat="1" x14ac:dyDescent="0.2">
      <c r="D167" s="102" t="s">
        <v>155</v>
      </c>
      <c r="E167" s="102"/>
      <c r="H167" s="66"/>
      <c r="I167" s="66"/>
      <c r="J167" s="5"/>
      <c r="K167" s="5"/>
      <c r="L167" s="5"/>
      <c r="M167" s="103"/>
      <c r="N167" s="103"/>
      <c r="O167" s="103"/>
      <c r="P167" s="5"/>
      <c r="Q167" s="5"/>
      <c r="R167" s="5"/>
      <c r="S167" s="5"/>
      <c r="T167" s="5"/>
      <c r="U167" s="5"/>
      <c r="V167" s="5"/>
      <c r="W167" s="5"/>
      <c r="X167" s="5"/>
      <c r="Y167" s="104" t="s">
        <v>58</v>
      </c>
      <c r="Z167" s="105"/>
      <c r="AA167" s="105"/>
      <c r="AB167" s="105"/>
      <c r="AC167" s="105"/>
    </row>
    <row r="168" spans="2:31" s="1" customFormat="1" ht="22.5" customHeight="1" x14ac:dyDescent="0.2">
      <c r="D168" s="106" t="s">
        <v>156</v>
      </c>
      <c r="E168" s="106"/>
      <c r="H168" s="66"/>
      <c r="I168" s="66"/>
      <c r="J168" s="5"/>
      <c r="K168" s="5"/>
      <c r="L168" s="5"/>
      <c r="M168" s="103"/>
      <c r="N168" s="103"/>
      <c r="O168" s="103"/>
      <c r="P168" s="5"/>
      <c r="Q168" s="5"/>
      <c r="R168" s="5"/>
      <c r="S168" s="5"/>
      <c r="T168" s="5"/>
      <c r="U168" s="5"/>
      <c r="V168" s="5"/>
      <c r="W168" s="5"/>
      <c r="X168" s="107" t="s">
        <v>60</v>
      </c>
      <c r="Y168" s="107"/>
      <c r="Z168" s="107"/>
      <c r="AA168" s="107"/>
      <c r="AB168" s="107"/>
      <c r="AC168" s="107"/>
      <c r="AD168" s="107"/>
    </row>
    <row r="169" spans="2:31" s="70" customFormat="1" x14ac:dyDescent="0.2">
      <c r="C169" s="71" t="s">
        <v>43</v>
      </c>
      <c r="D169" s="99" t="s">
        <v>77</v>
      </c>
      <c r="E169" s="72"/>
      <c r="F169" s="72"/>
      <c r="H169" s="73"/>
      <c r="I169" s="73"/>
      <c r="J169" s="74"/>
      <c r="K169" s="6"/>
      <c r="L169" s="75"/>
      <c r="M169" s="75"/>
      <c r="N169" s="75"/>
      <c r="O169" s="75"/>
      <c r="P169" s="74"/>
      <c r="Q169" s="6"/>
      <c r="R169" s="75"/>
      <c r="S169" s="75"/>
      <c r="T169" s="75"/>
      <c r="U169" s="75"/>
      <c r="V169" s="75"/>
      <c r="W169" s="74"/>
      <c r="X169" s="6"/>
      <c r="Y169" s="75"/>
      <c r="Z169" s="75"/>
    </row>
    <row r="170" spans="2:31" s="1" customFormat="1" ht="5.25" customHeight="1" x14ac:dyDescent="0.2">
      <c r="B170" s="70"/>
      <c r="C170" s="71"/>
      <c r="H170" s="66"/>
      <c r="I170" s="66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2:31" s="2" customFormat="1" x14ac:dyDescent="0.2">
      <c r="B171" s="76" t="s">
        <v>1</v>
      </c>
      <c r="C171" s="76" t="s">
        <v>4</v>
      </c>
      <c r="D171" s="76"/>
      <c r="E171" s="76"/>
      <c r="F171" s="76"/>
      <c r="G171" s="76"/>
      <c r="H171" s="108" t="s">
        <v>11</v>
      </c>
      <c r="I171" s="109"/>
      <c r="J171" s="110" t="s">
        <v>37</v>
      </c>
      <c r="K171" s="111"/>
      <c r="L171" s="111"/>
      <c r="M171" s="111"/>
      <c r="N171" s="112"/>
      <c r="O171" s="110" t="s">
        <v>61</v>
      </c>
      <c r="P171" s="111"/>
      <c r="Q171" s="111"/>
      <c r="R171" s="111"/>
      <c r="S171" s="112"/>
      <c r="T171" s="110" t="s">
        <v>38</v>
      </c>
      <c r="U171" s="111"/>
      <c r="V171" s="111"/>
      <c r="W171" s="111"/>
      <c r="X171" s="112"/>
      <c r="Y171" s="77" t="s">
        <v>26</v>
      </c>
      <c r="Z171" s="77" t="s">
        <v>26</v>
      </c>
      <c r="AA171" s="108" t="s">
        <v>17</v>
      </c>
      <c r="AB171" s="113"/>
      <c r="AC171" s="109"/>
      <c r="AD171" s="78"/>
    </row>
    <row r="172" spans="2:31" s="2" customFormat="1" x14ac:dyDescent="0.2">
      <c r="B172" s="7" t="s">
        <v>2</v>
      </c>
      <c r="C172" s="7" t="s">
        <v>5</v>
      </c>
      <c r="D172" s="7" t="s">
        <v>6</v>
      </c>
      <c r="E172" s="7" t="s">
        <v>7</v>
      </c>
      <c r="F172" s="7" t="s">
        <v>8</v>
      </c>
      <c r="G172" s="7" t="s">
        <v>10</v>
      </c>
      <c r="H172" s="79" t="s">
        <v>12</v>
      </c>
      <c r="I172" s="79" t="s">
        <v>25</v>
      </c>
      <c r="J172" s="110" t="s">
        <v>33</v>
      </c>
      <c r="K172" s="112"/>
      <c r="L172" s="8"/>
      <c r="M172" s="8" t="s">
        <v>15</v>
      </c>
      <c r="N172" s="8"/>
      <c r="O172" s="110" t="s">
        <v>33</v>
      </c>
      <c r="P172" s="112"/>
      <c r="Q172" s="8"/>
      <c r="R172" s="8" t="s">
        <v>15</v>
      </c>
      <c r="S172" s="8" t="s">
        <v>13</v>
      </c>
      <c r="T172" s="110" t="s">
        <v>33</v>
      </c>
      <c r="U172" s="112"/>
      <c r="V172" s="8"/>
      <c r="W172" s="8" t="s">
        <v>15</v>
      </c>
      <c r="X172" s="8" t="s">
        <v>13</v>
      </c>
      <c r="Y172" s="8" t="s">
        <v>27</v>
      </c>
      <c r="Z172" s="8" t="s">
        <v>27</v>
      </c>
      <c r="AA172" s="7" t="s">
        <v>18</v>
      </c>
      <c r="AB172" s="7" t="s">
        <v>20</v>
      </c>
      <c r="AC172" s="7" t="s">
        <v>22</v>
      </c>
      <c r="AD172" s="80" t="s">
        <v>24</v>
      </c>
    </row>
    <row r="173" spans="2:31" s="2" customFormat="1" x14ac:dyDescent="0.2">
      <c r="B173" s="7" t="s">
        <v>3</v>
      </c>
      <c r="C173" s="7"/>
      <c r="D173" s="7"/>
      <c r="E173" s="7"/>
      <c r="F173" s="7" t="s">
        <v>31</v>
      </c>
      <c r="G173" s="7" t="s">
        <v>9</v>
      </c>
      <c r="H173" s="79"/>
      <c r="I173" s="79"/>
      <c r="J173" s="8" t="s">
        <v>14</v>
      </c>
      <c r="K173" s="8" t="s">
        <v>32</v>
      </c>
      <c r="L173" s="8" t="s">
        <v>39</v>
      </c>
      <c r="M173" s="8" t="s">
        <v>34</v>
      </c>
      <c r="N173" s="8" t="s">
        <v>13</v>
      </c>
      <c r="O173" s="8" t="s">
        <v>14</v>
      </c>
      <c r="P173" s="8" t="s">
        <v>32</v>
      </c>
      <c r="Q173" s="8" t="s">
        <v>39</v>
      </c>
      <c r="R173" s="8" t="s">
        <v>34</v>
      </c>
      <c r="S173" s="8"/>
      <c r="T173" s="8" t="s">
        <v>14</v>
      </c>
      <c r="U173" s="8" t="s">
        <v>32</v>
      </c>
      <c r="V173" s="8" t="s">
        <v>39</v>
      </c>
      <c r="W173" s="8" t="s">
        <v>34</v>
      </c>
      <c r="X173" s="8"/>
      <c r="Y173" s="8" t="s">
        <v>40</v>
      </c>
      <c r="Z173" s="8" t="s">
        <v>16</v>
      </c>
      <c r="AA173" s="7" t="s">
        <v>19</v>
      </c>
      <c r="AB173" s="7" t="s">
        <v>21</v>
      </c>
      <c r="AC173" s="7" t="s">
        <v>23</v>
      </c>
      <c r="AD173" s="80"/>
    </row>
    <row r="174" spans="2:31" s="2" customFormat="1" ht="9.75" customHeight="1" x14ac:dyDescent="0.2">
      <c r="B174" s="81"/>
      <c r="C174" s="81"/>
      <c r="D174" s="81"/>
      <c r="E174" s="81"/>
      <c r="F174" s="81" t="s">
        <v>41</v>
      </c>
      <c r="G174" s="81"/>
      <c r="H174" s="82"/>
      <c r="I174" s="82"/>
      <c r="J174" s="83"/>
      <c r="K174" s="83"/>
      <c r="L174" s="83"/>
      <c r="M174" s="83" t="s">
        <v>35</v>
      </c>
      <c r="N174" s="83"/>
      <c r="O174" s="83"/>
      <c r="P174" s="83"/>
      <c r="Q174" s="83"/>
      <c r="R174" s="83" t="s">
        <v>35</v>
      </c>
      <c r="S174" s="83"/>
      <c r="T174" s="83"/>
      <c r="U174" s="83"/>
      <c r="V174" s="83"/>
      <c r="W174" s="83" t="s">
        <v>35</v>
      </c>
      <c r="X174" s="83"/>
      <c r="Y174" s="83"/>
      <c r="Z174" s="83"/>
      <c r="AA174" s="81"/>
      <c r="AB174" s="81"/>
      <c r="AC174" s="81"/>
      <c r="AD174" s="84"/>
    </row>
    <row r="175" spans="2:31" s="40" customFormat="1" hidden="1" x14ac:dyDescent="0.2">
      <c r="B175" s="49"/>
      <c r="C175" s="50"/>
      <c r="D175" s="93"/>
      <c r="E175" s="42"/>
      <c r="F175" s="51"/>
      <c r="G175" s="52"/>
      <c r="H175" s="53"/>
      <c r="I175" s="53"/>
      <c r="J175" s="48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54"/>
      <c r="Z175" s="54"/>
      <c r="AA175" s="44"/>
      <c r="AB175" s="45"/>
      <c r="AC175" s="45"/>
      <c r="AD175" s="55"/>
    </row>
    <row r="176" spans="2:31" s="40" customFormat="1" x14ac:dyDescent="0.2">
      <c r="B176" s="47"/>
      <c r="C176" s="50"/>
      <c r="D176" s="46" t="s">
        <v>79</v>
      </c>
      <c r="E176" s="47"/>
      <c r="F176" s="52"/>
      <c r="G176" s="52"/>
      <c r="H176" s="53"/>
      <c r="I176" s="53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54"/>
      <c r="Z176" s="54"/>
      <c r="AA176" s="44"/>
      <c r="AB176" s="45"/>
      <c r="AC176" s="47"/>
      <c r="AD176" s="56"/>
    </row>
    <row r="177" spans="2:30" s="40" customFormat="1" ht="33.75" x14ac:dyDescent="0.2">
      <c r="B177" s="49" t="s">
        <v>78</v>
      </c>
      <c r="C177" s="50"/>
      <c r="D177" s="41" t="s">
        <v>160</v>
      </c>
      <c r="E177" s="42" t="s">
        <v>80</v>
      </c>
      <c r="F177" s="51" t="s">
        <v>165</v>
      </c>
      <c r="G177" s="52" t="s">
        <v>52</v>
      </c>
      <c r="H177" s="53"/>
      <c r="I177" s="53"/>
      <c r="J177" s="48"/>
      <c r="K177" s="43">
        <v>1499853</v>
      </c>
      <c r="L177" s="43"/>
      <c r="M177" s="43"/>
      <c r="N177" s="43">
        <f>K177+L177</f>
        <v>1499853</v>
      </c>
      <c r="O177" s="43"/>
      <c r="P177" s="43">
        <v>1186021</v>
      </c>
      <c r="Q177" s="43"/>
      <c r="R177" s="43"/>
      <c r="S177" s="43">
        <f>SUM(P177:R177)</f>
        <v>1186021</v>
      </c>
      <c r="T177" s="43"/>
      <c r="U177" s="43">
        <f>K177-P177</f>
        <v>313832</v>
      </c>
      <c r="V177" s="43"/>
      <c r="W177" s="43">
        <v>0</v>
      </c>
      <c r="X177" s="43">
        <f>SUM(U177:W177)</f>
        <v>313832</v>
      </c>
      <c r="Y177" s="54">
        <v>0</v>
      </c>
      <c r="Z177" s="54">
        <v>0</v>
      </c>
      <c r="AA177" s="44" t="s">
        <v>177</v>
      </c>
      <c r="AB177" s="45" t="s">
        <v>178</v>
      </c>
      <c r="AC177" s="45"/>
      <c r="AD177" s="55"/>
    </row>
    <row r="178" spans="2:30" s="40" customFormat="1" x14ac:dyDescent="0.2">
      <c r="B178" s="98"/>
      <c r="C178" s="50"/>
      <c r="D178" s="41"/>
      <c r="E178" s="42"/>
      <c r="F178" s="51"/>
      <c r="G178" s="52"/>
      <c r="H178" s="53"/>
      <c r="I178" s="53"/>
      <c r="J178" s="48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54"/>
      <c r="Z178" s="54"/>
      <c r="AA178" s="44"/>
      <c r="AB178" s="45"/>
      <c r="AC178" s="45"/>
      <c r="AD178" s="55"/>
    </row>
    <row r="179" spans="2:30" s="40" customFormat="1" x14ac:dyDescent="0.2">
      <c r="B179" s="49"/>
      <c r="C179" s="50"/>
      <c r="D179" s="41"/>
      <c r="E179" s="42"/>
      <c r="F179" s="51"/>
      <c r="G179" s="52"/>
      <c r="H179" s="53"/>
      <c r="I179" s="53"/>
      <c r="J179" s="48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54"/>
      <c r="Z179" s="54"/>
      <c r="AA179" s="44"/>
      <c r="AB179" s="45"/>
      <c r="AC179" s="45"/>
      <c r="AD179" s="55"/>
    </row>
    <row r="180" spans="2:30" s="40" customFormat="1" x14ac:dyDescent="0.2">
      <c r="B180" s="49"/>
      <c r="C180" s="50"/>
      <c r="D180" s="41"/>
      <c r="E180" s="42"/>
      <c r="F180" s="51"/>
      <c r="G180" s="52"/>
      <c r="H180" s="53"/>
      <c r="I180" s="53"/>
      <c r="J180" s="48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54"/>
      <c r="Z180" s="54"/>
      <c r="AA180" s="44"/>
      <c r="AB180" s="45"/>
      <c r="AC180" s="45"/>
      <c r="AD180" s="55"/>
    </row>
    <row r="181" spans="2:30" s="40" customFormat="1" x14ac:dyDescent="0.2">
      <c r="B181" s="98"/>
      <c r="C181" s="50"/>
      <c r="D181" s="41"/>
      <c r="E181" s="42"/>
      <c r="F181" s="51"/>
      <c r="G181" s="52"/>
      <c r="H181" s="53"/>
      <c r="I181" s="53"/>
      <c r="J181" s="48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54"/>
      <c r="Z181" s="54"/>
      <c r="AA181" s="44"/>
      <c r="AB181" s="45"/>
      <c r="AC181" s="45"/>
      <c r="AD181" s="55"/>
    </row>
    <row r="182" spans="2:30" s="40" customFormat="1" x14ac:dyDescent="0.2">
      <c r="B182" s="49"/>
      <c r="C182" s="50"/>
      <c r="D182" s="41"/>
      <c r="E182" s="42"/>
      <c r="F182" s="51"/>
      <c r="G182" s="52"/>
      <c r="H182" s="53"/>
      <c r="I182" s="53"/>
      <c r="J182" s="48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54"/>
      <c r="Z182" s="54"/>
      <c r="AA182" s="44"/>
      <c r="AB182" s="45"/>
      <c r="AC182" s="45"/>
      <c r="AD182" s="55"/>
    </row>
    <row r="183" spans="2:30" s="40" customFormat="1" x14ac:dyDescent="0.2">
      <c r="B183" s="98"/>
      <c r="C183" s="50"/>
      <c r="D183" s="41"/>
      <c r="E183" s="42"/>
      <c r="F183" s="51"/>
      <c r="G183" s="52"/>
      <c r="H183" s="53"/>
      <c r="I183" s="53"/>
      <c r="J183" s="48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54"/>
      <c r="Z183" s="54"/>
      <c r="AA183" s="44"/>
      <c r="AB183" s="45"/>
      <c r="AC183" s="45"/>
      <c r="AD183" s="55"/>
    </row>
    <row r="184" spans="2:30" s="40" customFormat="1" ht="116.25" customHeight="1" x14ac:dyDescent="0.2">
      <c r="B184" s="49"/>
      <c r="C184" s="50"/>
      <c r="D184" s="41"/>
      <c r="E184" s="42"/>
      <c r="F184" s="51"/>
      <c r="G184" s="52"/>
      <c r="H184" s="53"/>
      <c r="I184" s="53"/>
      <c r="J184" s="48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54"/>
      <c r="Z184" s="54"/>
      <c r="AA184" s="44"/>
      <c r="AB184" s="45"/>
      <c r="AC184" s="45"/>
      <c r="AD184" s="55"/>
    </row>
    <row r="185" spans="2:30" s="40" customFormat="1" x14ac:dyDescent="0.2">
      <c r="B185" s="98"/>
      <c r="C185" s="50"/>
      <c r="D185" s="41"/>
      <c r="E185" s="42"/>
      <c r="F185" s="51"/>
      <c r="G185" s="52"/>
      <c r="H185" s="53"/>
      <c r="I185" s="53"/>
      <c r="J185" s="48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54"/>
      <c r="Z185" s="54"/>
      <c r="AA185" s="44"/>
      <c r="AB185" s="45"/>
      <c r="AC185" s="45"/>
      <c r="AD185" s="55"/>
    </row>
    <row r="186" spans="2:30" s="40" customFormat="1" x14ac:dyDescent="0.2">
      <c r="B186" s="49"/>
      <c r="C186" s="50"/>
      <c r="D186" s="41"/>
      <c r="E186" s="42"/>
      <c r="F186" s="51"/>
      <c r="G186" s="52"/>
      <c r="H186" s="53"/>
      <c r="I186" s="53"/>
      <c r="J186" s="48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54"/>
      <c r="Z186" s="54"/>
      <c r="AA186" s="44"/>
      <c r="AB186" s="45"/>
      <c r="AC186" s="45"/>
      <c r="AD186" s="55"/>
    </row>
    <row r="187" spans="2:30" s="40" customFormat="1" x14ac:dyDescent="0.2">
      <c r="B187" s="98"/>
      <c r="C187" s="50"/>
      <c r="D187" s="41"/>
      <c r="E187" s="42"/>
      <c r="F187" s="51"/>
      <c r="G187" s="52"/>
      <c r="H187" s="53"/>
      <c r="I187" s="53"/>
      <c r="J187" s="48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54"/>
      <c r="Z187" s="54"/>
      <c r="AA187" s="44"/>
      <c r="AB187" s="45"/>
      <c r="AC187" s="45"/>
      <c r="AD187" s="55"/>
    </row>
    <row r="188" spans="2:30" s="40" customFormat="1" x14ac:dyDescent="0.2">
      <c r="B188" s="49"/>
      <c r="C188" s="50"/>
      <c r="D188" s="41"/>
      <c r="E188" s="42"/>
      <c r="F188" s="51"/>
      <c r="G188" s="52"/>
      <c r="H188" s="53"/>
      <c r="I188" s="53"/>
      <c r="J188" s="48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54"/>
      <c r="Z188" s="54"/>
      <c r="AA188" s="44"/>
      <c r="AB188" s="45"/>
      <c r="AC188" s="45"/>
      <c r="AD188" s="55"/>
    </row>
    <row r="189" spans="2:30" s="40" customFormat="1" x14ac:dyDescent="0.2">
      <c r="B189" s="98"/>
      <c r="C189" s="50"/>
      <c r="D189" s="41"/>
      <c r="E189" s="42"/>
      <c r="F189" s="51"/>
      <c r="G189" s="52"/>
      <c r="H189" s="53"/>
      <c r="I189" s="53"/>
      <c r="J189" s="48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54"/>
      <c r="Z189" s="54"/>
      <c r="AA189" s="44"/>
      <c r="AB189" s="45"/>
      <c r="AC189" s="45"/>
      <c r="AD189" s="55"/>
    </row>
    <row r="190" spans="2:30" s="40" customFormat="1" x14ac:dyDescent="0.2">
      <c r="B190" s="98"/>
      <c r="C190" s="50"/>
      <c r="D190" s="41"/>
      <c r="E190" s="42"/>
      <c r="F190" s="51"/>
      <c r="G190" s="52"/>
      <c r="H190" s="53"/>
      <c r="I190" s="53"/>
      <c r="J190" s="48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54"/>
      <c r="Z190" s="54"/>
      <c r="AA190" s="44"/>
      <c r="AB190" s="45"/>
      <c r="AC190" s="45"/>
      <c r="AD190" s="55"/>
    </row>
    <row r="191" spans="2:30" s="40" customFormat="1" ht="42.75" customHeight="1" x14ac:dyDescent="0.2">
      <c r="B191" s="98"/>
      <c r="C191" s="50"/>
      <c r="D191" s="41"/>
      <c r="E191" s="42"/>
      <c r="F191" s="51"/>
      <c r="G191" s="52"/>
      <c r="H191" s="53"/>
      <c r="I191" s="53"/>
      <c r="J191" s="48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54"/>
      <c r="Z191" s="54"/>
      <c r="AA191" s="44"/>
      <c r="AB191" s="45"/>
      <c r="AC191" s="45"/>
      <c r="AD191" s="55"/>
    </row>
    <row r="192" spans="2:30" s="40" customFormat="1" x14ac:dyDescent="0.2">
      <c r="B192" s="49"/>
      <c r="C192" s="50"/>
      <c r="D192" s="41"/>
      <c r="E192" s="42"/>
      <c r="F192" s="51"/>
      <c r="G192" s="52"/>
      <c r="H192" s="53"/>
      <c r="I192" s="53"/>
      <c r="J192" s="48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54"/>
      <c r="Z192" s="54"/>
      <c r="AA192" s="44"/>
      <c r="AB192" s="45"/>
      <c r="AC192" s="45"/>
      <c r="AD192" s="55"/>
    </row>
    <row r="193" spans="2:31" s="40" customFormat="1" x14ac:dyDescent="0.2">
      <c r="B193" s="85"/>
      <c r="C193" s="57"/>
      <c r="D193" s="58"/>
      <c r="E193" s="86"/>
      <c r="F193" s="87"/>
      <c r="G193" s="59"/>
      <c r="H193" s="60"/>
      <c r="I193" s="60"/>
      <c r="J193" s="61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3"/>
      <c r="Z193" s="63"/>
      <c r="AA193" s="64"/>
      <c r="AB193" s="65"/>
      <c r="AC193" s="65"/>
      <c r="AD193" s="88"/>
      <c r="AE193" s="89"/>
    </row>
    <row r="194" spans="2:31" s="1" customFormat="1" x14ac:dyDescent="0.2">
      <c r="H194" s="66"/>
      <c r="I194" s="67" t="s">
        <v>28</v>
      </c>
      <c r="J194" s="22"/>
      <c r="K194" s="36">
        <f>SUM(K175:K193)</f>
        <v>1499853</v>
      </c>
      <c r="L194" s="36"/>
      <c r="M194" s="36"/>
      <c r="N194" s="36">
        <f>SUM(N175:N193)</f>
        <v>1499853</v>
      </c>
      <c r="O194" s="36"/>
      <c r="P194" s="36">
        <f>SUM(P175:P193)</f>
        <v>1186021</v>
      </c>
      <c r="Q194" s="36"/>
      <c r="R194" s="36"/>
      <c r="S194" s="36">
        <f>SUM(S175:S193)</f>
        <v>1186021</v>
      </c>
      <c r="T194" s="36"/>
      <c r="U194" s="36">
        <f>SUM(U175:U193)</f>
        <v>313832</v>
      </c>
      <c r="V194" s="36"/>
      <c r="W194" s="36"/>
      <c r="X194" s="36">
        <f>SUM(X175:X193)</f>
        <v>313832</v>
      </c>
      <c r="Y194" s="22"/>
      <c r="Z194" s="22"/>
    </row>
    <row r="195" spans="2:31" s="1" customFormat="1" x14ac:dyDescent="0.2">
      <c r="H195" s="66"/>
      <c r="I195" s="67" t="s">
        <v>29</v>
      </c>
      <c r="J195" s="23"/>
      <c r="K195" s="68">
        <f>K194</f>
        <v>1499853</v>
      </c>
      <c r="L195" s="68"/>
      <c r="M195" s="68"/>
      <c r="N195" s="68">
        <f>N194</f>
        <v>1499853</v>
      </c>
      <c r="O195" s="68"/>
      <c r="P195" s="68">
        <f>P194</f>
        <v>1186021</v>
      </c>
      <c r="Q195" s="68"/>
      <c r="R195" s="68"/>
      <c r="S195" s="68">
        <f>S194</f>
        <v>1186021</v>
      </c>
      <c r="T195" s="68"/>
      <c r="U195" s="68">
        <f>U194</f>
        <v>313832</v>
      </c>
      <c r="V195" s="68"/>
      <c r="W195" s="68"/>
      <c r="X195" s="68">
        <f>X194</f>
        <v>313832</v>
      </c>
      <c r="Y195" s="23"/>
      <c r="Z195" s="23"/>
    </row>
    <row r="196" spans="2:31" s="1" customFormat="1" x14ac:dyDescent="0.2">
      <c r="H196" s="66"/>
      <c r="I196" s="67" t="s">
        <v>30</v>
      </c>
      <c r="J196" s="23"/>
      <c r="K196" s="68">
        <f>K195</f>
        <v>1499853</v>
      </c>
      <c r="L196" s="68"/>
      <c r="M196" s="68"/>
      <c r="N196" s="68">
        <f>N195</f>
        <v>1499853</v>
      </c>
      <c r="O196" s="68"/>
      <c r="P196" s="68">
        <f>P195</f>
        <v>1186021</v>
      </c>
      <c r="Q196" s="68"/>
      <c r="R196" s="68"/>
      <c r="S196" s="68">
        <f>S195</f>
        <v>1186021</v>
      </c>
      <c r="T196" s="68"/>
      <c r="U196" s="68">
        <f>U195</f>
        <v>313832</v>
      </c>
      <c r="V196" s="68"/>
      <c r="W196" s="68"/>
      <c r="X196" s="68">
        <f>X195</f>
        <v>313832</v>
      </c>
      <c r="Y196" s="23"/>
      <c r="Z196" s="23"/>
    </row>
    <row r="197" spans="2:31" s="1" customFormat="1" x14ac:dyDescent="0.2">
      <c r="H197" s="66"/>
      <c r="I197" s="66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2:31" s="1" customFormat="1" ht="12" thickBot="1" x14ac:dyDescent="0.25">
      <c r="D198" s="69"/>
      <c r="H198" s="66"/>
      <c r="I198" s="66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101"/>
      <c r="Z198" s="101"/>
      <c r="AA198" s="101"/>
      <c r="AB198" s="101"/>
      <c r="AC198" s="101"/>
    </row>
    <row r="199" spans="2:31" s="1" customFormat="1" x14ac:dyDescent="0.2">
      <c r="D199" s="102" t="s">
        <v>155</v>
      </c>
      <c r="E199" s="102"/>
      <c r="H199" s="66"/>
      <c r="I199" s="66"/>
      <c r="J199" s="5"/>
      <c r="K199" s="5"/>
      <c r="L199" s="5"/>
      <c r="M199" s="103"/>
      <c r="N199" s="103"/>
      <c r="O199" s="103"/>
      <c r="P199" s="5"/>
      <c r="Q199" s="5"/>
      <c r="R199" s="5"/>
      <c r="S199" s="5"/>
      <c r="T199" s="5"/>
      <c r="U199" s="5"/>
      <c r="V199" s="5"/>
      <c r="W199" s="5"/>
      <c r="X199" s="5"/>
      <c r="Y199" s="104" t="s">
        <v>58</v>
      </c>
      <c r="Z199" s="105"/>
      <c r="AA199" s="105"/>
      <c r="AB199" s="105"/>
      <c r="AC199" s="105"/>
    </row>
    <row r="200" spans="2:31" s="1" customFormat="1" ht="22.5" customHeight="1" x14ac:dyDescent="0.2">
      <c r="D200" s="106" t="s">
        <v>156</v>
      </c>
      <c r="E200" s="106"/>
      <c r="H200" s="66"/>
      <c r="I200" s="66"/>
      <c r="J200" s="5"/>
      <c r="K200" s="5"/>
      <c r="L200" s="5"/>
      <c r="M200" s="103"/>
      <c r="N200" s="103"/>
      <c r="O200" s="103"/>
      <c r="P200" s="5"/>
      <c r="Q200" s="5"/>
      <c r="R200" s="5"/>
      <c r="S200" s="5"/>
      <c r="T200" s="5"/>
      <c r="U200" s="5"/>
      <c r="V200" s="5"/>
      <c r="W200" s="5"/>
      <c r="X200" s="107" t="s">
        <v>60</v>
      </c>
      <c r="Y200" s="107"/>
      <c r="Z200" s="107"/>
      <c r="AA200" s="107"/>
      <c r="AB200" s="107"/>
      <c r="AC200" s="107"/>
      <c r="AD200" s="107"/>
    </row>
  </sheetData>
  <mergeCells count="67">
    <mergeCell ref="D51:E51"/>
    <mergeCell ref="D52:E52"/>
    <mergeCell ref="D167:E167"/>
    <mergeCell ref="J103:K103"/>
    <mergeCell ref="O103:P103"/>
    <mergeCell ref="D168:E168"/>
    <mergeCell ref="T103:U103"/>
    <mergeCell ref="Y166:AC166"/>
    <mergeCell ref="M167:O167"/>
    <mergeCell ref="Y167:AC167"/>
    <mergeCell ref="Y50:AC50"/>
    <mergeCell ref="M51:O51"/>
    <mergeCell ref="Y51:AC51"/>
    <mergeCell ref="M52:O52"/>
    <mergeCell ref="H102:I102"/>
    <mergeCell ref="J102:N102"/>
    <mergeCell ref="O102:S102"/>
    <mergeCell ref="T102:X102"/>
    <mergeCell ref="AA102:AC102"/>
    <mergeCell ref="X52:AD52"/>
    <mergeCell ref="O55:S55"/>
    <mergeCell ref="T55:X55"/>
    <mergeCell ref="AA55:AC55"/>
    <mergeCell ref="J56:K56"/>
    <mergeCell ref="O56:P56"/>
    <mergeCell ref="T56:U56"/>
    <mergeCell ref="B7:AD7"/>
    <mergeCell ref="B1:AD1"/>
    <mergeCell ref="B4:AD4"/>
    <mergeCell ref="B5:AD5"/>
    <mergeCell ref="B6:AD6"/>
    <mergeCell ref="B3:AD3"/>
    <mergeCell ref="B2:AD2"/>
    <mergeCell ref="H12:I12"/>
    <mergeCell ref="Y198:AC198"/>
    <mergeCell ref="J172:K172"/>
    <mergeCell ref="O172:P172"/>
    <mergeCell ref="T172:U172"/>
    <mergeCell ref="M168:O168"/>
    <mergeCell ref="X168:AD168"/>
    <mergeCell ref="H55:I55"/>
    <mergeCell ref="J55:N55"/>
    <mergeCell ref="J12:N12"/>
    <mergeCell ref="O12:S12"/>
    <mergeCell ref="T12:X12"/>
    <mergeCell ref="AA12:AC12"/>
    <mergeCell ref="J13:K13"/>
    <mergeCell ref="O13:P13"/>
    <mergeCell ref="T13:U13"/>
    <mergeCell ref="H171:I171"/>
    <mergeCell ref="J171:N171"/>
    <mergeCell ref="O171:S171"/>
    <mergeCell ref="T171:X171"/>
    <mergeCell ref="AA171:AC171"/>
    <mergeCell ref="D199:E199"/>
    <mergeCell ref="M199:O199"/>
    <mergeCell ref="X200:AD200"/>
    <mergeCell ref="D200:E200"/>
    <mergeCell ref="M200:O200"/>
    <mergeCell ref="Y199:AC199"/>
    <mergeCell ref="Y97:AC97"/>
    <mergeCell ref="D98:E98"/>
    <mergeCell ref="M98:O98"/>
    <mergeCell ref="Y98:AC98"/>
    <mergeCell ref="D99:E99"/>
    <mergeCell ref="M99:O99"/>
    <mergeCell ref="X99:AD99"/>
  </mergeCells>
  <phoneticPr fontId="5" type="noConversion"/>
  <printOptions verticalCentered="1"/>
  <pageMargins left="0.78740157480314965" right="0.39370078740157483" top="1.1811023622047245" bottom="1.1811023622047245" header="0" footer="0"/>
  <pageSetup paperSize="5" scale="41" pageOrder="overThenDown" orientation="landscape" verticalDpi="4294967292" r:id="rId1"/>
  <headerFooter alignWithMargins="0"/>
  <rowBreaks count="2" manualBreakCount="2">
    <brk id="53" max="29" man="1"/>
    <brk id="99" max="2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showGridLines="0" topLeftCell="A19" zoomScaleNormal="100" zoomScaleSheetLayoutView="100" workbookViewId="0">
      <selection activeCell="D35" sqref="D35"/>
    </sheetView>
  </sheetViews>
  <sheetFormatPr baseColWidth="10" defaultRowHeight="12.75" x14ac:dyDescent="0.2"/>
  <cols>
    <col min="1" max="1" width="55.42578125" style="12" customWidth="1"/>
    <col min="2" max="2" width="12.42578125" style="26" customWidth="1"/>
    <col min="3" max="3" width="13.42578125" style="26" bestFit="1" customWidth="1"/>
    <col min="4" max="4" width="11.42578125" style="26"/>
    <col min="5" max="5" width="11" style="26" customWidth="1"/>
    <col min="6" max="6" width="11.42578125" style="26"/>
    <col min="7" max="7" width="11.5703125" style="26" customWidth="1"/>
    <col min="8" max="9" width="11.42578125" style="26"/>
    <col min="10" max="10" width="9.5703125" style="26" customWidth="1"/>
    <col min="11" max="16" width="11.42578125" style="26"/>
    <col min="17" max="16384" width="11.42578125" style="12"/>
  </cols>
  <sheetData>
    <row r="1" spans="1:29" x14ac:dyDescent="0.2">
      <c r="A1" s="104" t="s">
        <v>42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spans="1:29" x14ac:dyDescent="0.2">
      <c r="A2" s="114" t="s">
        <v>44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</row>
    <row r="3" spans="1:29" x14ac:dyDescent="0.2">
      <c r="A3" s="114" t="s">
        <v>48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</row>
    <row r="4" spans="1:29" x14ac:dyDescent="0.2">
      <c r="A4" s="114" t="s">
        <v>47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</row>
    <row r="5" spans="1:29" x14ac:dyDescent="0.2">
      <c r="A5" s="114" t="s">
        <v>0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</row>
    <row r="6" spans="1:29" x14ac:dyDescent="0.2">
      <c r="A6" s="114" t="s">
        <v>62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x14ac:dyDescent="0.2">
      <c r="A7" s="114" t="s">
        <v>166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 x14ac:dyDescent="0.2">
      <c r="A8" s="117" t="s">
        <v>50</v>
      </c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 x14ac:dyDescent="0.2">
      <c r="A9" s="100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</row>
    <row r="10" spans="1:29" x14ac:dyDescent="0.2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</row>
    <row r="11" spans="1:29" x14ac:dyDescent="0.2">
      <c r="A11" s="100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</row>
    <row r="12" spans="1:29" ht="7.5" customHeight="1" x14ac:dyDescent="0.2"/>
    <row r="14" spans="1:29" x14ac:dyDescent="0.2">
      <c r="A14" s="15"/>
      <c r="B14" s="111" t="s">
        <v>37</v>
      </c>
      <c r="C14" s="111"/>
      <c r="D14" s="111"/>
      <c r="E14" s="111"/>
      <c r="F14" s="112"/>
      <c r="G14" s="111" t="s">
        <v>36</v>
      </c>
      <c r="H14" s="111"/>
      <c r="I14" s="111"/>
      <c r="J14" s="111"/>
      <c r="K14" s="112"/>
      <c r="L14" s="111" t="s">
        <v>38</v>
      </c>
      <c r="M14" s="111"/>
      <c r="N14" s="111"/>
      <c r="O14" s="111"/>
      <c r="P14" s="112"/>
    </row>
    <row r="15" spans="1:29" x14ac:dyDescent="0.2">
      <c r="A15" s="16"/>
      <c r="B15" s="111" t="s">
        <v>33</v>
      </c>
      <c r="C15" s="112"/>
      <c r="D15" s="8"/>
      <c r="E15" s="8" t="s">
        <v>15</v>
      </c>
      <c r="F15" s="8"/>
      <c r="G15" s="110" t="s">
        <v>33</v>
      </c>
      <c r="H15" s="112"/>
      <c r="I15" s="8"/>
      <c r="J15" s="8" t="s">
        <v>15</v>
      </c>
      <c r="K15" s="8" t="s">
        <v>13</v>
      </c>
      <c r="L15" s="110" t="s">
        <v>33</v>
      </c>
      <c r="M15" s="112"/>
      <c r="N15" s="8"/>
      <c r="O15" s="8" t="s">
        <v>15</v>
      </c>
      <c r="P15" s="8" t="s">
        <v>13</v>
      </c>
    </row>
    <row r="16" spans="1:29" x14ac:dyDescent="0.2">
      <c r="A16" s="7" t="s">
        <v>49</v>
      </c>
      <c r="B16" s="17" t="s">
        <v>14</v>
      </c>
      <c r="C16" s="8" t="s">
        <v>32</v>
      </c>
      <c r="D16" s="8" t="s">
        <v>39</v>
      </c>
      <c r="E16" s="8" t="s">
        <v>34</v>
      </c>
      <c r="F16" s="8" t="s">
        <v>13</v>
      </c>
      <c r="G16" s="8" t="s">
        <v>14</v>
      </c>
      <c r="H16" s="8" t="s">
        <v>32</v>
      </c>
      <c r="I16" s="8" t="s">
        <v>39</v>
      </c>
      <c r="J16" s="8" t="s">
        <v>34</v>
      </c>
      <c r="K16" s="8"/>
      <c r="L16" s="8" t="s">
        <v>14</v>
      </c>
      <c r="M16" s="8" t="s">
        <v>32</v>
      </c>
      <c r="N16" s="8" t="s">
        <v>39</v>
      </c>
      <c r="O16" s="8" t="s">
        <v>34</v>
      </c>
      <c r="P16" s="8"/>
    </row>
    <row r="17" spans="1:18" x14ac:dyDescent="0.2">
      <c r="A17" s="18"/>
      <c r="B17" s="17"/>
      <c r="C17" s="8"/>
      <c r="D17" s="8"/>
      <c r="E17" s="8" t="s">
        <v>35</v>
      </c>
      <c r="F17" s="8"/>
      <c r="G17" s="8"/>
      <c r="H17" s="8"/>
      <c r="I17" s="8"/>
      <c r="J17" s="8" t="s">
        <v>35</v>
      </c>
      <c r="K17" s="8"/>
      <c r="L17" s="8"/>
      <c r="M17" s="8"/>
      <c r="N17" s="8"/>
      <c r="O17" s="8" t="s">
        <v>35</v>
      </c>
      <c r="P17" s="8"/>
    </row>
    <row r="18" spans="1:18" x14ac:dyDescent="0.2">
      <c r="A18" s="15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</row>
    <row r="19" spans="1:18" x14ac:dyDescent="0.2">
      <c r="A19" s="20"/>
      <c r="B19" s="21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</row>
    <row r="20" spans="1:18" x14ac:dyDescent="0.2">
      <c r="A20" s="20"/>
      <c r="B20" s="21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  <row r="21" spans="1:18" x14ac:dyDescent="0.2">
      <c r="A21" s="20" t="str">
        <f>+'fondo 3'!D10</f>
        <v>URB. URBANIZACIÓN</v>
      </c>
      <c r="B21" s="21"/>
      <c r="C21" s="35">
        <f>+'fondo 3'!K95</f>
        <v>22581517</v>
      </c>
      <c r="D21" s="35"/>
      <c r="E21" s="35">
        <f>+'fondo 3'!M95</f>
        <v>0</v>
      </c>
      <c r="F21" s="35">
        <f>+'fondo 3'!N95</f>
        <v>22581517</v>
      </c>
      <c r="G21" s="35"/>
      <c r="H21" s="35">
        <f>+'fondo 3'!P95</f>
        <v>8645635</v>
      </c>
      <c r="I21" s="35"/>
      <c r="J21" s="35">
        <f>+'fondo 3'!R95</f>
        <v>0</v>
      </c>
      <c r="K21" s="35">
        <f>+'fondo 3'!S95</f>
        <v>8645635</v>
      </c>
      <c r="L21" s="35"/>
      <c r="M21" s="35">
        <f>+'fondo 3'!U95</f>
        <v>13935882</v>
      </c>
      <c r="N21" s="35"/>
      <c r="O21" s="35">
        <f>+'fondo 3'!W95</f>
        <v>0</v>
      </c>
      <c r="P21" s="35">
        <f>+'fondo 3'!X95</f>
        <v>13935882</v>
      </c>
    </row>
    <row r="22" spans="1:18" x14ac:dyDescent="0.2">
      <c r="A22" s="20" t="str">
        <f>+'fondo 3'!D100</f>
        <v>AGUA Y SANEAMIENTO</v>
      </c>
      <c r="B22" s="21"/>
      <c r="C22" s="35">
        <f>+'fondo 3'!K164</f>
        <v>899015</v>
      </c>
      <c r="D22" s="35"/>
      <c r="E22" s="35">
        <f>+'fondo 3'!M164</f>
        <v>781944</v>
      </c>
      <c r="F22" s="35">
        <f>+'fondo 3'!N164</f>
        <v>1680959</v>
      </c>
      <c r="G22" s="35"/>
      <c r="H22" s="35">
        <f>+'fondo 3'!P164</f>
        <v>884265</v>
      </c>
      <c r="I22" s="35"/>
      <c r="J22" s="35">
        <f>+'fondo 3'!R164</f>
        <v>234572</v>
      </c>
      <c r="K22" s="35">
        <f>+'fondo 3'!S164</f>
        <v>1118837</v>
      </c>
      <c r="L22" s="35"/>
      <c r="M22" s="35">
        <f>+'fondo 3'!U164</f>
        <v>14750</v>
      </c>
      <c r="N22" s="35"/>
      <c r="O22" s="35">
        <f>+'fondo 3'!W164</f>
        <v>547372</v>
      </c>
      <c r="P22" s="35">
        <f>+'fondo 3'!X164</f>
        <v>562122</v>
      </c>
    </row>
    <row r="23" spans="1:18" x14ac:dyDescent="0.2">
      <c r="A23" s="20" t="str">
        <f>+'fondo 3'!D169</f>
        <v>INFRAESTRUCTURA DEPORTIVA</v>
      </c>
      <c r="B23" s="21"/>
      <c r="C23" s="35">
        <f>+'fondo 3'!K196</f>
        <v>1499853</v>
      </c>
      <c r="D23" s="35"/>
      <c r="E23" s="35">
        <f>+'fondo 3'!M196</f>
        <v>0</v>
      </c>
      <c r="F23" s="35">
        <f>+'fondo 3'!N196</f>
        <v>1499853</v>
      </c>
      <c r="G23" s="35"/>
      <c r="H23" s="35">
        <f>+'fondo 3'!P196</f>
        <v>1186021</v>
      </c>
      <c r="I23" s="35"/>
      <c r="J23" s="35">
        <f>+'fondo 3'!R196</f>
        <v>0</v>
      </c>
      <c r="K23" s="35">
        <f>+'fondo 3'!S196</f>
        <v>1186021</v>
      </c>
      <c r="L23" s="35"/>
      <c r="M23" s="35">
        <f>+'fondo 3'!U196</f>
        <v>313832</v>
      </c>
      <c r="N23" s="35"/>
      <c r="O23" s="35">
        <f>+'fondo 3'!W196</f>
        <v>0</v>
      </c>
      <c r="P23" s="35">
        <f>+'fondo 3'!X196</f>
        <v>313832</v>
      </c>
    </row>
    <row r="24" spans="1:18" x14ac:dyDescent="0.2">
      <c r="A24" s="20"/>
      <c r="B24" s="21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</row>
    <row r="25" spans="1:18" x14ac:dyDescent="0.2">
      <c r="A25" s="20"/>
      <c r="B25" s="21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</row>
    <row r="26" spans="1:18" x14ac:dyDescent="0.2">
      <c r="A26" s="20"/>
      <c r="B26" s="21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</row>
    <row r="27" spans="1:18" ht="14.25" customHeight="1" x14ac:dyDescent="0.2">
      <c r="A27" s="20"/>
      <c r="B27" s="20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1"/>
      <c r="R27" s="1"/>
    </row>
    <row r="28" spans="1:18" x14ac:dyDescent="0.2">
      <c r="A28" s="20"/>
      <c r="B28" s="4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1"/>
      <c r="R28" s="1"/>
    </row>
    <row r="29" spans="1:18" x14ac:dyDescent="0.2">
      <c r="A29" s="18"/>
      <c r="B29" s="22"/>
      <c r="C29" s="36" t="s">
        <v>53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1"/>
      <c r="R29" s="1"/>
    </row>
    <row r="30" spans="1:18" x14ac:dyDescent="0.2">
      <c r="B30" s="5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1"/>
      <c r="R30" s="1"/>
    </row>
    <row r="31" spans="1:18" x14ac:dyDescent="0.2">
      <c r="B31" s="23"/>
      <c r="C31" s="38">
        <f>SUM(C18:C29)</f>
        <v>24980385</v>
      </c>
      <c r="D31" s="38"/>
      <c r="E31" s="38">
        <f t="shared" ref="E31:O31" si="0">SUM(E18:E29)</f>
        <v>781944</v>
      </c>
      <c r="F31" s="38">
        <f t="shared" si="0"/>
        <v>25762329</v>
      </c>
      <c r="G31" s="38"/>
      <c r="H31" s="38">
        <f t="shared" si="0"/>
        <v>10715921</v>
      </c>
      <c r="I31" s="38"/>
      <c r="J31" s="38">
        <f t="shared" si="0"/>
        <v>234572</v>
      </c>
      <c r="K31" s="38">
        <f t="shared" si="0"/>
        <v>10950493</v>
      </c>
      <c r="L31" s="38"/>
      <c r="M31" s="38">
        <f t="shared" si="0"/>
        <v>14264464</v>
      </c>
      <c r="N31" s="38"/>
      <c r="O31" s="38">
        <f t="shared" si="0"/>
        <v>547372</v>
      </c>
      <c r="P31" s="38">
        <f>SUM(P18:P29)</f>
        <v>14811836</v>
      </c>
      <c r="Q31" s="1"/>
      <c r="R31" s="1"/>
    </row>
    <row r="32" spans="1:18" x14ac:dyDescent="0.2">
      <c r="B32" s="5"/>
      <c r="C32" s="94"/>
      <c r="D32" s="5"/>
      <c r="E32" s="5"/>
      <c r="F32" s="39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  <c r="R32" s="1"/>
    </row>
    <row r="33" spans="1:18" x14ac:dyDescent="0.2">
      <c r="B33" s="5"/>
      <c r="C33" s="96"/>
      <c r="D33" s="5"/>
      <c r="E33" s="5"/>
      <c r="F33" s="5"/>
      <c r="G33" s="5"/>
      <c r="H33" s="5"/>
      <c r="I33" s="5"/>
      <c r="J33" s="5"/>
      <c r="K33" s="5"/>
      <c r="L33" s="5"/>
      <c r="M33" s="24"/>
      <c r="N33" s="24"/>
      <c r="O33" s="24"/>
      <c r="P33" s="24"/>
      <c r="Q33" s="25"/>
      <c r="R33" s="1"/>
    </row>
    <row r="34" spans="1:18" s="1" customFormat="1" ht="11.25" x14ac:dyDescent="0.2">
      <c r="B34" s="5"/>
      <c r="C34" s="95"/>
      <c r="D34" s="5"/>
      <c r="E34" s="5"/>
      <c r="F34" s="5"/>
      <c r="G34" s="5"/>
      <c r="H34" s="5"/>
      <c r="I34" s="5"/>
      <c r="J34" s="5"/>
      <c r="K34" s="5"/>
      <c r="L34" s="5"/>
      <c r="M34" s="114"/>
      <c r="N34" s="114"/>
      <c r="O34" s="114"/>
      <c r="P34" s="114"/>
      <c r="Q34" s="114"/>
    </row>
    <row r="35" spans="1:18" x14ac:dyDescent="0.2">
      <c r="A35" s="27"/>
      <c r="B35" s="28"/>
      <c r="C35" s="28"/>
      <c r="E35" s="29"/>
      <c r="F35" s="29"/>
      <c r="G35" s="29"/>
      <c r="H35" s="29"/>
      <c r="I35" s="29"/>
      <c r="K35" s="30"/>
      <c r="L35" s="31"/>
      <c r="M35" s="31"/>
      <c r="N35" s="31"/>
      <c r="O35" s="32"/>
      <c r="P35" s="28"/>
    </row>
    <row r="36" spans="1:18" x14ac:dyDescent="0.2">
      <c r="A36" s="102" t="s">
        <v>155</v>
      </c>
      <c r="B36" s="102"/>
      <c r="C36" s="33"/>
      <c r="E36" s="33"/>
      <c r="F36" s="33"/>
      <c r="G36" s="33"/>
      <c r="H36" s="33"/>
      <c r="I36" s="33"/>
      <c r="K36" s="33"/>
      <c r="L36" s="103" t="s">
        <v>58</v>
      </c>
      <c r="M36" s="103"/>
      <c r="N36" s="103"/>
      <c r="O36" s="103"/>
      <c r="P36" s="33"/>
    </row>
    <row r="37" spans="1:18" ht="35.25" customHeight="1" x14ac:dyDescent="0.2">
      <c r="A37" s="106" t="s">
        <v>156</v>
      </c>
      <c r="B37" s="106"/>
      <c r="C37" s="33"/>
      <c r="E37" s="33"/>
      <c r="F37" s="33"/>
      <c r="G37" s="33"/>
      <c r="H37" s="33"/>
      <c r="I37" s="33"/>
      <c r="K37" s="34"/>
      <c r="L37" s="107" t="s">
        <v>59</v>
      </c>
      <c r="M37" s="107"/>
      <c r="N37" s="107"/>
      <c r="O37" s="107"/>
      <c r="P37" s="97"/>
      <c r="Q37" s="97"/>
      <c r="R37" s="97"/>
    </row>
    <row r="38" spans="1:18" x14ac:dyDescent="0.2">
      <c r="E38" s="29"/>
      <c r="F38" s="29"/>
      <c r="G38" s="29"/>
      <c r="H38" s="29"/>
      <c r="I38" s="29"/>
    </row>
  </sheetData>
  <mergeCells count="19">
    <mergeCell ref="A5:P5"/>
    <mergeCell ref="A6:P6"/>
    <mergeCell ref="A7:P7"/>
    <mergeCell ref="A8:P8"/>
    <mergeCell ref="A1:P1"/>
    <mergeCell ref="A2:P2"/>
    <mergeCell ref="A3:P3"/>
    <mergeCell ref="A4:P4"/>
    <mergeCell ref="A37:B37"/>
    <mergeCell ref="L37:O37"/>
    <mergeCell ref="M34:Q34"/>
    <mergeCell ref="L36:O36"/>
    <mergeCell ref="B14:F14"/>
    <mergeCell ref="G14:K14"/>
    <mergeCell ref="L14:P14"/>
    <mergeCell ref="B15:C15"/>
    <mergeCell ref="G15:H15"/>
    <mergeCell ref="L15:M15"/>
    <mergeCell ref="A36:B36"/>
  </mergeCells>
  <phoneticPr fontId="5" type="noConversion"/>
  <printOptions horizontalCentered="1"/>
  <pageMargins left="1.1811023622047245" right="0.39370078740157483" top="1.1811023622047245" bottom="1.1811023622047245" header="0" footer="0"/>
  <pageSetup paperSize="5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fondo 3</vt:lpstr>
      <vt:lpstr>RESUMEN F3</vt:lpstr>
      <vt:lpstr>'fondo 3'!Área_de_impresión</vt:lpstr>
      <vt:lpstr>'RESUMEN F3'!Área_de_impresión</vt:lpstr>
      <vt:lpstr>'fondo 3'!Títulos_a_imprimir</vt:lpstr>
    </vt:vector>
  </TitlesOfParts>
  <Company>GOBIERNO DEL EDO. DE NAYARIT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COPLADENAY</dc:creator>
  <cp:lastModifiedBy>XOCHITL</cp:lastModifiedBy>
  <cp:lastPrinted>2021-08-31T18:07:09Z</cp:lastPrinted>
  <dcterms:created xsi:type="dcterms:W3CDTF">2001-01-16T22:20:23Z</dcterms:created>
  <dcterms:modified xsi:type="dcterms:W3CDTF">2021-08-31T18:10:40Z</dcterms:modified>
</cp:coreProperties>
</file>